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comments3.xml" ContentType="application/vnd.openxmlformats-officedocument.spreadsheetml.comments+xml"/>
  <Override PartName="/xl/threadedComments/threadedComment3.xml" ContentType="application/vnd.ms-excel.threadedcomments+xml"/>
  <Override PartName="/xl/comments4.xml" ContentType="application/vnd.openxmlformats-officedocument.spreadsheetml.comments+xml"/>
  <Override PartName="/xl/threadedComments/threadedComment4.xml" ContentType="application/vnd.ms-excel.threadedcomments+xml"/>
  <Override PartName="/xl/comments5.xml" ContentType="application/vnd.openxmlformats-officedocument.spreadsheetml.comments+xml"/>
  <Override PartName="/xl/threadedComments/threadedComment5.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showInkAnnotation="0" codeName="ThisWorkbook" defaultThemeVersion="124226"/>
  <mc:AlternateContent xmlns:mc="http://schemas.openxmlformats.org/markup-compatibility/2006">
    <mc:Choice Requires="x15">
      <x15ac:absPath xmlns:x15ac="http://schemas.microsoft.com/office/spreadsheetml/2010/11/ac" url="https://ebcdbrussels.sharepoint.com/sites/EBCD-SERVER/DATA/Fisheries/MAC/Finances (MAC)/Contabilidad Year 10/Presentations/Meeting - July 2026/"/>
    </mc:Choice>
  </mc:AlternateContent>
  <xr:revisionPtr revIDLastSave="155" documentId="8_{5479C054-4C06-488C-91EB-6996EE965406}" xr6:coauthVersionLast="47" xr6:coauthVersionMax="47" xr10:uidLastSave="{813AA95A-5ECB-42A4-9EBD-5BB9BDD95A6A}"/>
  <bookViews>
    <workbookView xWindow="38280" yWindow="-120" windowWidth="29040" windowHeight="15720" activeTab="1" xr2:uid="{00000000-000D-0000-FFFF-FFFF00000000}"/>
  </bookViews>
  <sheets>
    <sheet name="Cover " sheetId="19" r:id="rId1"/>
    <sheet name="budgetary costs" sheetId="4" r:id="rId2"/>
    <sheet name="A. Staff Costs" sheetId="5" r:id="rId3"/>
    <sheet name="B. Participation to meetings" sheetId="6" r:id="rId4"/>
    <sheet name="C. Preparation of meetings" sheetId="9" r:id="rId5"/>
    <sheet name="C2. Info Dissemination costs" sheetId="11" r:id="rId6"/>
    <sheet name="D. operating costs" sheetId="13" r:id="rId7"/>
    <sheet name="E. Interpretation translation" sheetId="15" r:id="rId8"/>
    <sheet name="F. Other contracts" sheetId="16" r:id="rId9"/>
    <sheet name="In-kind contribution" sheetId="17" r:id="rId10"/>
  </sheets>
  <definedNames>
    <definedName name="_xlnm.Print_Area" localSheetId="3">'B. Participation to meetings'!$A$1:$G$59</definedName>
    <definedName name="_xlnm.Print_Area" localSheetId="1">'budgetary costs'!$A$1:$J$102</definedName>
  </definedNames>
  <calcPr calcId="191029" concurrentCalc="0"/>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53" i="6" l="1"/>
  <c r="E53" i="6"/>
  <c r="D53" i="6"/>
  <c r="H7" i="6"/>
  <c r="H8" i="6"/>
  <c r="H9" i="6"/>
  <c r="H15" i="6"/>
  <c r="E95" i="4"/>
  <c r="E97" i="4"/>
  <c r="E96" i="4"/>
  <c r="E94" i="4"/>
  <c r="E101" i="4"/>
  <c r="E91" i="4"/>
  <c r="E102" i="4"/>
  <c r="E5" i="13"/>
  <c r="D31" i="4"/>
  <c r="D44" i="4"/>
  <c r="D15" i="6"/>
  <c r="D12" i="4"/>
  <c r="F15" i="6"/>
  <c r="D13" i="4"/>
  <c r="D16" i="4"/>
  <c r="D17" i="4"/>
  <c r="D19" i="4"/>
  <c r="D15" i="11"/>
  <c r="D16" i="11"/>
  <c r="D17" i="11"/>
  <c r="D27" i="4"/>
  <c r="D28" i="4"/>
  <c r="D29" i="4"/>
  <c r="F14" i="16"/>
  <c r="F15" i="16"/>
  <c r="F17" i="16"/>
  <c r="D60" i="4"/>
  <c r="F10" i="16"/>
  <c r="D58" i="4"/>
  <c r="D61" i="4"/>
  <c r="F9" i="15"/>
  <c r="F10" i="15"/>
  <c r="D52" i="4"/>
  <c r="D53" i="4"/>
  <c r="D67" i="4"/>
  <c r="F17" i="5"/>
  <c r="F16" i="16"/>
  <c r="E90" i="4"/>
  <c r="F102" i="4"/>
  <c r="D35" i="6"/>
  <c r="D14" i="4"/>
  <c r="E35" i="6"/>
  <c r="D15" i="4"/>
  <c r="D8" i="4"/>
  <c r="D10" i="4"/>
  <c r="F3" i="16"/>
  <c r="F4" i="16"/>
  <c r="F5" i="16"/>
  <c r="D55" i="4"/>
  <c r="F6" i="16"/>
  <c r="F7" i="16"/>
  <c r="F8" i="16"/>
  <c r="D56" i="4"/>
  <c r="D57" i="4"/>
  <c r="F11" i="16"/>
  <c r="F12" i="16"/>
  <c r="F13" i="16"/>
  <c r="D59" i="4"/>
  <c r="C74" i="4"/>
  <c r="H10" i="6"/>
  <c r="F27" i="6"/>
  <c r="F47" i="6"/>
  <c r="D23" i="9"/>
  <c r="F6" i="15"/>
  <c r="F5" i="15"/>
  <c r="F3" i="15"/>
  <c r="E7" i="9"/>
  <c r="E6" i="9"/>
  <c r="E5" i="9"/>
  <c r="D22" i="9"/>
  <c r="D21" i="9"/>
  <c r="D20" i="9"/>
  <c r="F25" i="6"/>
  <c r="F26" i="6"/>
  <c r="G9" i="6"/>
  <c r="G8" i="6"/>
  <c r="G7" i="6"/>
  <c r="E9" i="6"/>
  <c r="E8" i="6"/>
  <c r="E7" i="6"/>
  <c r="F90" i="4"/>
  <c r="D90" i="4"/>
  <c r="H9" i="17"/>
  <c r="C77" i="4"/>
  <c r="H52" i="4"/>
  <c r="D16" i="17"/>
  <c r="D17" i="17"/>
  <c r="H38" i="4"/>
  <c r="H35" i="4"/>
  <c r="H34" i="4"/>
  <c r="H33" i="4"/>
  <c r="H31" i="4"/>
  <c r="H28" i="4"/>
  <c r="H19" i="4"/>
  <c r="H23" i="4"/>
  <c r="H22" i="4"/>
  <c r="H9" i="4"/>
  <c r="D28" i="5"/>
  <c r="E28" i="5"/>
  <c r="F28" i="5"/>
  <c r="C32" i="5"/>
  <c r="D32" i="5"/>
  <c r="E32" i="5"/>
  <c r="F32" i="5"/>
  <c r="B32" i="5"/>
  <c r="C28" i="5"/>
  <c r="B28" i="5"/>
  <c r="H61" i="4"/>
  <c r="H43" i="4"/>
  <c r="H24" i="4"/>
  <c r="H29" i="4"/>
  <c r="H53" i="4"/>
  <c r="H36" i="4"/>
  <c r="H10" i="4"/>
  <c r="H44" i="4"/>
  <c r="H67" i="4"/>
  <c r="E8" i="9"/>
  <c r="E9" i="9"/>
  <c r="J63" i="4"/>
  <c r="F48" i="4"/>
  <c r="F24" i="16"/>
  <c r="F23" i="16"/>
  <c r="F25" i="16"/>
  <c r="F61" i="4"/>
  <c r="F22" i="15"/>
  <c r="F52" i="4"/>
  <c r="F19" i="15"/>
  <c r="F50" i="4"/>
  <c r="F18" i="15"/>
  <c r="F49" i="4"/>
  <c r="F17" i="15"/>
  <c r="F16" i="15"/>
  <c r="D85" i="13"/>
  <c r="F43" i="4"/>
  <c r="B54" i="13"/>
  <c r="F35" i="4"/>
  <c r="B45" i="13"/>
  <c r="F34" i="4"/>
  <c r="D30" i="13"/>
  <c r="D29" i="13"/>
  <c r="D21" i="13"/>
  <c r="D22" i="13"/>
  <c r="C9" i="13"/>
  <c r="E9" i="13"/>
  <c r="E10" i="13"/>
  <c r="F31" i="4"/>
  <c r="D22" i="11"/>
  <c r="D21" i="11"/>
  <c r="D20" i="11"/>
  <c r="D23" i="11"/>
  <c r="D9" i="11"/>
  <c r="D8" i="11"/>
  <c r="D31" i="9"/>
  <c r="D30" i="9"/>
  <c r="D29" i="9"/>
  <c r="D28" i="9"/>
  <c r="D27" i="9"/>
  <c r="E16" i="9"/>
  <c r="E15" i="9"/>
  <c r="E14" i="9"/>
  <c r="E13" i="9"/>
  <c r="E17" i="9"/>
  <c r="F22" i="4"/>
  <c r="F20" i="15"/>
  <c r="D10" i="11"/>
  <c r="F26" i="4"/>
  <c r="F47" i="4"/>
  <c r="F23" i="15"/>
  <c r="D31" i="13"/>
  <c r="F33" i="4"/>
  <c r="D23" i="13"/>
  <c r="D32" i="9"/>
  <c r="F23" i="4"/>
  <c r="J57" i="4"/>
  <c r="J59" i="4"/>
  <c r="J58" i="4"/>
  <c r="F9" i="16"/>
  <c r="J52" i="4"/>
  <c r="D50" i="4"/>
  <c r="J50" i="4"/>
  <c r="D49" i="4"/>
  <c r="J49" i="4"/>
  <c r="F4" i="15"/>
  <c r="D48" i="4"/>
  <c r="J48" i="4"/>
  <c r="D47" i="4"/>
  <c r="J47" i="4"/>
  <c r="F24" i="15"/>
  <c r="J55" i="4"/>
  <c r="J56" i="4"/>
  <c r="F7" i="15"/>
  <c r="F11" i="15"/>
  <c r="B50" i="13"/>
  <c r="D35" i="4"/>
  <c r="J35" i="4"/>
  <c r="B39" i="13"/>
  <c r="D34" i="4"/>
  <c r="J34" i="4"/>
  <c r="D76" i="13"/>
  <c r="D75" i="13"/>
  <c r="D74" i="13"/>
  <c r="D73" i="13"/>
  <c r="D70" i="13"/>
  <c r="D71" i="13"/>
  <c r="D41" i="4"/>
  <c r="J41" i="4"/>
  <c r="D67" i="13"/>
  <c r="D68" i="13"/>
  <c r="D40" i="4"/>
  <c r="J40" i="4"/>
  <c r="D64" i="13"/>
  <c r="D63" i="13"/>
  <c r="D60" i="13"/>
  <c r="D61" i="13"/>
  <c r="D17" i="13"/>
  <c r="D16" i="13"/>
  <c r="D15" i="13"/>
  <c r="C4" i="13"/>
  <c r="D14" i="11"/>
  <c r="D4" i="11"/>
  <c r="D22" i="4"/>
  <c r="J22" i="4"/>
  <c r="J31" i="4"/>
  <c r="J60" i="4"/>
  <c r="F18" i="16"/>
  <c r="D5" i="11"/>
  <c r="D26" i="4"/>
  <c r="J26" i="4"/>
  <c r="D38" i="4"/>
  <c r="J38" i="4"/>
  <c r="D19" i="13"/>
  <c r="D24" i="13"/>
  <c r="J27" i="4"/>
  <c r="D77" i="13"/>
  <c r="D42" i="4"/>
  <c r="J42" i="4"/>
  <c r="D65" i="13"/>
  <c r="D24" i="9"/>
  <c r="D23" i="4"/>
  <c r="J23" i="4"/>
  <c r="J24" i="4"/>
  <c r="F15" i="4"/>
  <c r="F14" i="4"/>
  <c r="F13" i="4"/>
  <c r="F12" i="4"/>
  <c r="J17" i="4"/>
  <c r="J16" i="4"/>
  <c r="E59" i="6"/>
  <c r="D59" i="6"/>
  <c r="F57" i="6"/>
  <c r="F58" i="6"/>
  <c r="F56" i="6"/>
  <c r="C15" i="6"/>
  <c r="B15" i="6"/>
  <c r="F41" i="6"/>
  <c r="C21" i="6"/>
  <c r="F9" i="4"/>
  <c r="D9" i="4"/>
  <c r="D14" i="5"/>
  <c r="E14" i="5"/>
  <c r="B14" i="5"/>
  <c r="D24" i="5"/>
  <c r="F8" i="4"/>
  <c r="D102" i="4"/>
  <c r="J66" i="4"/>
  <c r="F66" i="4"/>
  <c r="D66" i="4"/>
  <c r="F64" i="4"/>
  <c r="D64" i="4"/>
  <c r="F51" i="4"/>
  <c r="D51" i="4"/>
  <c r="F36" i="4"/>
  <c r="F28" i="4"/>
  <c r="J61" i="4"/>
  <c r="J12" i="4"/>
  <c r="J28" i="4"/>
  <c r="D78" i="13"/>
  <c r="F59" i="6"/>
  <c r="D18" i="4"/>
  <c r="J18" i="4"/>
  <c r="F14" i="5"/>
  <c r="J13" i="4"/>
  <c r="J9" i="4"/>
  <c r="J14" i="4"/>
  <c r="J15" i="4"/>
  <c r="D33" i="4"/>
  <c r="D39" i="4"/>
  <c r="F35" i="6"/>
  <c r="F44" i="4"/>
  <c r="J8" i="4"/>
  <c r="D43" i="4"/>
  <c r="J39" i="4"/>
  <c r="D36" i="4"/>
  <c r="J36" i="4"/>
  <c r="J33" i="4"/>
  <c r="F19" i="4"/>
  <c r="F10" i="4"/>
  <c r="J10" i="4"/>
  <c r="J51" i="4"/>
  <c r="D24" i="4"/>
  <c r="J64" i="4"/>
  <c r="J19" i="4"/>
  <c r="J53" i="4"/>
  <c r="J43" i="4"/>
  <c r="F101" i="4"/>
  <c r="F94" i="4"/>
  <c r="J44" i="4"/>
  <c r="F24" i="4"/>
  <c r="F29" i="4"/>
  <c r="C76" i="4"/>
  <c r="F67" i="4"/>
  <c r="J29" i="4"/>
  <c r="J67"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tc={305BA0CC-FF65-4C50-ACE1-976A1887BF4A}</author>
    <author>tc={7BB11E00-06D7-4184-883E-78DF2A0563E3}</author>
    <author>tc={622FBCF1-3C56-4FF5-A792-3694F039E589}</author>
  </authors>
  <commentList>
    <comment ref="C75" authorId="0" shapeId="0" xr:uid="{305BA0CC-FF65-4C50-ACE1-976A1887BF4A}">
      <text>
        <t xml:space="preserve">[Threaded comment]
Your version of Excel allows you to read this threaded comment; however, any edits to it will get removed if the file is opened in a newer version of Excel. Learn more: https://go.microsoft.com/fwlink/?linkid=870924
Comment:
    It is 2% more than previous year 10 which was € 309273.57
</t>
      </text>
    </comment>
    <comment ref="E82" authorId="1" shapeId="0" xr:uid="{7BB11E00-06D7-4184-883E-78DF2A0563E3}">
      <text>
        <t xml:space="preserve">[Threaded comment]
Your version of Excel allows you to read this threaded comment; however, any edits to it will get removed if the file is opened in a newer version of Excel. Learn more: https://go.microsoft.com/fwlink/?linkid=870924
Comment:
    Croatia			3000,00
Denmark		3000,00
Finland			3000,00
France			3000,00
Germany		3000,00
Ireland			3000,00
Italy			3000,00
Netherlands		3000,00
Poland			4000,00
Portugal			3000,00
Slovenia			3000,00
Spain			6000,00
</t>
      </text>
    </comment>
    <comment ref="B95" authorId="2" shapeId="0" xr:uid="{622FBCF1-3C56-4FF5-A792-3694F039E589}">
      <text>
        <t>[Threaded comment]
Your version of Excel allows you to read this threaded comment; however, any edits to it will get removed if the file is opened in a newer version of Excel. Learn more: https://go.microsoft.com/fwlink/?linkid=870924
Comment:
    Bik: Fiskbranschens Riksforbund is also assumed as a member-Pedro has sent them the email to clarify their membership</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tc={76F7656F-CB36-405B-A601-8E0CBD15C7E7}</author>
  </authors>
  <commentList>
    <comment ref="B17" authorId="0" shapeId="0" xr:uid="{76F7656F-CB36-405B-A601-8E0CBD15C7E7}">
      <text>
        <t xml:space="preserve">[Threaded comment]
Your version of Excel allows you to read this threaded comment; however, any edits to it will get removed if the file is opened in a newer version of Excel. Learn more: https://go.microsoft.com/fwlink/?linkid=870924
Comment:
    Besides the monthly gross salary, the total amount includes:
- Holiday pay: €7367 (92% of monthly gross salary)
- Meal vouchers: €2.800 (€233 per month)
- Teleworking allowance: €1.836 (€153 per month)
- Employer’s social security contribution: €26023 (25% of gross salary)
As Belgium currently provides a tax-break for the first employee hired by na organisation, a tax reduction of around €12.000 would be expected. </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tc={A9569E07-9373-4F8A-8470-935F1914ABC2}</author>
  </authors>
  <commentList>
    <comment ref="A10" authorId="0" shapeId="0" xr:uid="{A9569E07-9373-4F8A-8470-935F1914ABC2}">
      <text>
        <t>[Threaded comment]
Your version of Excel allows you to read this threaded comment; however, any edits to it will get removed if the file is opened in a newer version of Excel. Learn more: https://go.microsoft.com/fwlink/?linkid=870924
Comment:
    With the introduction of the "lump-sum approach", the AC no longer provides specific reimbursement for the participation in Inter-AC meetings. The expenses of the AC representatives must be covered by the AC's budget.</t>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tc={FBBA173F-3813-4ECF-B1D1-5620F851E84D}</author>
    <author>tc={2E7BB6BE-78F0-4B39-86C0-8A7886D81F80}</author>
  </authors>
  <commentList>
    <comment ref="D3" authorId="0" shapeId="0" xr:uid="{FBBA173F-3813-4ECF-B1D1-5620F851E84D}">
      <text>
        <t>[Threaded comment]
Your version of Excel allows you to read this threaded comment; however, any edits to it will get removed if the file is opened in a newer version of Excel. Learn more: https://go.microsoft.com/fwlink/?linkid=870924
Comment:
    Shutterstock licensing - 25 images per year</t>
      </text>
    </comment>
    <comment ref="D16" authorId="1" shapeId="0" xr:uid="{2E7BB6BE-78F0-4B39-86C0-8A7886D81F80}">
      <text>
        <t>[Threaded comment]
Your version of Excel allows you to read this threaded comment; however, any edits to it will get removed if the file is opened in a newer version of Excel. Learn more: https://go.microsoft.com/fwlink/?linkid=870924
Comment:
    Website hosting</t>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tc={BA0AA615-8A8B-4C5A-995A-F0F465A7AC26}</author>
  </authors>
  <commentList>
    <comment ref="E4" authorId="0" shapeId="0" xr:uid="{BA0AA615-8A8B-4C5A-995A-F0F465A7AC26}">
      <text>
        <t xml:space="preserve">[Threaded comment]
Your version of Excel allows you to read this threaded comment; however, any edits to it will get removed if the file is opened in a newer version of Excel. Learn more: https://go.microsoft.com/fwlink/?linkid=870924
Comment:
    The official seat of the MAC is at "Regus EU Commission", instead of a full office. The service includes legal address, mail handling, local telephone number, reception service, and access to shared workspace offices. 
Additionally, as part of the services contract for administrative and financial support signed with EBCD, part of the costs also go towards office costs related to the Administrative Officer and the Finance Officer. </t>
      </text>
    </comment>
  </commentList>
</comments>
</file>

<file path=xl/sharedStrings.xml><?xml version="1.0" encoding="utf-8"?>
<sst xmlns="http://schemas.openxmlformats.org/spreadsheetml/2006/main" count="457" uniqueCount="329">
  <si>
    <t>PERIOD :</t>
  </si>
  <si>
    <t>Non-eligible</t>
  </si>
  <si>
    <t>Eligible</t>
  </si>
  <si>
    <t>A.1.1. Salaries (including salary related charges)</t>
  </si>
  <si>
    <t xml:space="preserve">A.1.2. Staff expenses </t>
  </si>
  <si>
    <t>Sub-total A</t>
  </si>
  <si>
    <t>B1.1. Travel costs  members</t>
  </si>
  <si>
    <t>B1.2. Subsistence costs  members</t>
  </si>
  <si>
    <t>B1.3.Travel costs Staff</t>
  </si>
  <si>
    <t>B1.4.Subsistence costs Staff</t>
  </si>
  <si>
    <t>Sub-total B</t>
  </si>
  <si>
    <t xml:space="preserve">C1.  Preparation of meetings </t>
  </si>
  <si>
    <t>C1.1. Rental costs (rooms, equipment)</t>
  </si>
  <si>
    <t>C1.2.  Meetings expenses (coffee, lunch…)</t>
  </si>
  <si>
    <t>Sub-total C1</t>
  </si>
  <si>
    <t>C2. Information and dissemination costs</t>
  </si>
  <si>
    <t>C2.1. Information costs</t>
  </si>
  <si>
    <t>C2.2. Dissemination costs</t>
  </si>
  <si>
    <t>Sub-total C2</t>
  </si>
  <si>
    <t>Sub-total C</t>
  </si>
  <si>
    <t>D. OPERATING COSTS  (details in annex)</t>
  </si>
  <si>
    <t>D1. Rental of office space</t>
  </si>
  <si>
    <t>D2.  Data Processing</t>
  </si>
  <si>
    <t>D2.1. Data processing equipment</t>
  </si>
  <si>
    <t>D2.2. Software</t>
  </si>
  <si>
    <t>D2.3. Hardware maintenance</t>
  </si>
  <si>
    <t>Sub-total D2</t>
  </si>
  <si>
    <t>D3. Overheads</t>
  </si>
  <si>
    <t>D3.1. Office equipment</t>
  </si>
  <si>
    <t>D3.2. Phone/fax/internet</t>
  </si>
  <si>
    <t>D3.3. Supplies/consumables</t>
  </si>
  <si>
    <t>D3.4. Mail</t>
  </si>
  <si>
    <t>D3.5. Other costs (Bank charges, Insurance…)</t>
  </si>
  <si>
    <t>Sub-total D3</t>
  </si>
  <si>
    <t>Sub-total D</t>
  </si>
  <si>
    <t>E. INTERPRETATION and TRANSLATION (details in annex)</t>
  </si>
  <si>
    <t>E1. Interpretation</t>
  </si>
  <si>
    <t>E1.1. Interpreters</t>
  </si>
  <si>
    <t>E1.2. Travel and subsistence</t>
  </si>
  <si>
    <t>E1.3. Technician</t>
  </si>
  <si>
    <t>E1.4. Equipment</t>
  </si>
  <si>
    <t>Sub-total E1</t>
  </si>
  <si>
    <t>E2. Translation</t>
  </si>
  <si>
    <t>Sub-total E</t>
  </si>
  <si>
    <t>F. OTHER CONTRACTS (details in annex)</t>
  </si>
  <si>
    <t>F.1. Rapporteur</t>
  </si>
  <si>
    <t>F.2.Chair (GA and ExeCom)</t>
  </si>
  <si>
    <t>F.3. Chair (Working Groups)</t>
  </si>
  <si>
    <t>Sub-total F</t>
  </si>
  <si>
    <t>GRAND TOTAL</t>
  </si>
  <si>
    <t>Total</t>
  </si>
  <si>
    <t>1. Budgeted public contribution (€)</t>
  </si>
  <si>
    <t>National level</t>
  </si>
  <si>
    <t>Secondment of staff</t>
  </si>
  <si>
    <t>Regional level</t>
  </si>
  <si>
    <t>Local level</t>
  </si>
  <si>
    <t>Sub-total 1:</t>
  </si>
  <si>
    <t>3. Other resources</t>
  </si>
  <si>
    <t>Membership fees:</t>
  </si>
  <si>
    <t>General Assembly</t>
  </si>
  <si>
    <t>Executive Committee</t>
  </si>
  <si>
    <t>Working Group members</t>
  </si>
  <si>
    <t xml:space="preserve">Contribution of donor </t>
  </si>
  <si>
    <t>Sub-total 3:</t>
  </si>
  <si>
    <t>GRAND TOTAL  (1+2+3) :</t>
  </si>
  <si>
    <t>A. STAFF PLAN</t>
  </si>
  <si>
    <t>Contractual period: 12 months</t>
  </si>
  <si>
    <t>A1.1. Estimated  worktime per Activity</t>
  </si>
  <si>
    <t xml:space="preserve">Total </t>
  </si>
  <si>
    <t xml:space="preserve">Coordination &amp; Administration </t>
  </si>
  <si>
    <t>Transnational networks</t>
  </si>
  <si>
    <t>Mobility</t>
  </si>
  <si>
    <t>Coordination and planning</t>
  </si>
  <si>
    <t>Website</t>
  </si>
  <si>
    <t>Finances</t>
  </si>
  <si>
    <t>Information</t>
  </si>
  <si>
    <t>Other</t>
  </si>
  <si>
    <t>Monthly Salary</t>
  </si>
  <si>
    <t>Salary and related charges</t>
  </si>
  <si>
    <t>NON ELIGIBLE / Secondment of staff</t>
  </si>
  <si>
    <t>A1.1. Persons [Name]</t>
  </si>
  <si>
    <t>Tasks</t>
  </si>
  <si>
    <t>Cost</t>
  </si>
  <si>
    <t>Subtotal</t>
  </si>
  <si>
    <t>B. PARTICIPATION IN MEETINGS</t>
  </si>
  <si>
    <t>Travel</t>
  </si>
  <si>
    <t>NUMBER OF MEETINGS</t>
  </si>
  <si>
    <t>TOTAL TRAVEL COSTS</t>
  </si>
  <si>
    <t>TOTAL SUBSISTENCE COSTS</t>
  </si>
  <si>
    <t>TOTAL</t>
  </si>
  <si>
    <t>cost per participant</t>
  </si>
  <si>
    <t>ELIGIBLE COSTS - STAFF</t>
  </si>
  <si>
    <t xml:space="preserve">B1.3 &amp; B.1.4. Travel and subsistence Staff </t>
  </si>
  <si>
    <t>Staff &lt;name&gt;</t>
  </si>
  <si>
    <t>Meetings date/Nbr</t>
  </si>
  <si>
    <t>Subsistence</t>
  </si>
  <si>
    <t>NON ELIGIBLE (paid by other resources) - STAFF</t>
  </si>
  <si>
    <t>Meeting date/Nbr</t>
  </si>
  <si>
    <t>SCIENTIFIC EXPERTS</t>
  </si>
  <si>
    <t>B1.5. &amp; B.1.6. Travel and subsistence Experts</t>
  </si>
  <si>
    <t>Name</t>
  </si>
  <si>
    <t>Meeting date</t>
  </si>
  <si>
    <t>B1.7. Other meeting costs</t>
  </si>
  <si>
    <t>Total other costs</t>
  </si>
  <si>
    <t>C1.  Preparation of meetings</t>
  </si>
  <si>
    <t>Rooms</t>
  </si>
  <si>
    <t>Equipment</t>
  </si>
  <si>
    <t>Nbr</t>
  </si>
  <si>
    <t>Average cost</t>
  </si>
  <si>
    <t>C2. Information and Dissemination costs</t>
  </si>
  <si>
    <t>NUMBER OF UNITS</t>
  </si>
  <si>
    <t>UNIT COST</t>
  </si>
  <si>
    <t>Copies / documentation</t>
  </si>
  <si>
    <t>Mailing costs / documentation</t>
  </si>
  <si>
    <t>Maintenance of website</t>
  </si>
  <si>
    <t>Number of m2</t>
  </si>
  <si>
    <t>Monthly rental per m2</t>
  </si>
  <si>
    <t>Duration of contract period</t>
  </si>
  <si>
    <t>office rental over the contract period</t>
  </si>
  <si>
    <t>TYPE OF EQUIPMENT</t>
  </si>
  <si>
    <t>NOMINAL VALUE</t>
  </si>
  <si>
    <t>Duration of contract period (months)</t>
  </si>
  <si>
    <t>Portable computers</t>
  </si>
  <si>
    <t>Computer</t>
  </si>
  <si>
    <t>Printers/copy machine/ fax</t>
  </si>
  <si>
    <t>Establishment of internet-connection + firewall</t>
  </si>
  <si>
    <t>RENTING OR LEASING COSTS    (Monthly)</t>
  </si>
  <si>
    <t>Cost over the contract period</t>
  </si>
  <si>
    <t>NAME OF EXPENDITURE</t>
  </si>
  <si>
    <t>Software B</t>
  </si>
  <si>
    <t>Software C</t>
  </si>
  <si>
    <t>Software maintenance</t>
  </si>
  <si>
    <t>Hardware maintenance</t>
  </si>
  <si>
    <t>Monthly cost</t>
  </si>
  <si>
    <t>D3.1.</t>
  </si>
  <si>
    <t>D3.2.</t>
  </si>
  <si>
    <t>Phone / fax/ mobile phone</t>
  </si>
  <si>
    <t>Internet connection</t>
  </si>
  <si>
    <t>D3.3.</t>
  </si>
  <si>
    <t>Supplies / consumables</t>
  </si>
  <si>
    <t>D3.4.</t>
  </si>
  <si>
    <t>Mail</t>
  </si>
  <si>
    <t>D3.5.</t>
  </si>
  <si>
    <t>Cleaning</t>
  </si>
  <si>
    <t>Fees</t>
  </si>
  <si>
    <t>Nr of staff</t>
  </si>
  <si>
    <t>Languages</t>
  </si>
  <si>
    <t>Nr of meetings</t>
  </si>
  <si>
    <t>E1.3. Technician staff</t>
  </si>
  <si>
    <t>E2 Translation</t>
  </si>
  <si>
    <t>nr of pages</t>
  </si>
  <si>
    <t>cost per page</t>
  </si>
  <si>
    <t>SERVICE</t>
  </si>
  <si>
    <t>Units</t>
  </si>
  <si>
    <t>Cost per unit</t>
  </si>
  <si>
    <t>Report meetings</t>
  </si>
  <si>
    <t>Travel expenses</t>
  </si>
  <si>
    <t>Sub total F.1.</t>
  </si>
  <si>
    <t>Prepare and chair meetings; prepare position papers; prepare press releases</t>
  </si>
  <si>
    <t>Sub total F.2.</t>
  </si>
  <si>
    <t>F.4. Audit</t>
  </si>
  <si>
    <t xml:space="preserve">Contribution of members to cover deficit of </t>
  </si>
  <si>
    <t xml:space="preserve">Office equipment </t>
  </si>
  <si>
    <t>Subsistence/Per diem (average)</t>
  </si>
  <si>
    <t>Sub total F.5.</t>
  </si>
  <si>
    <t xml:space="preserve">Staff Training courses </t>
  </si>
  <si>
    <t>B1.1.Travel costs  members</t>
  </si>
  <si>
    <t xml:space="preserve">B 1.2 Subsistence cost members </t>
  </si>
  <si>
    <t>From</t>
  </si>
  <si>
    <t>to</t>
  </si>
  <si>
    <t>G. RESERVE FOR FOREIGN EXCHANGE LOSSES (max 5%)</t>
  </si>
  <si>
    <t>H. Deficit or receipts</t>
  </si>
  <si>
    <t>G.Exchange losses</t>
  </si>
  <si>
    <t>Sub-total G</t>
  </si>
  <si>
    <t>Sub-total H</t>
  </si>
  <si>
    <t>F.4. Auditor</t>
  </si>
  <si>
    <t xml:space="preserve">F.5. Scientific experts </t>
  </si>
  <si>
    <t>F.6. others</t>
  </si>
  <si>
    <t xml:space="preserve">Financial contribution from Member States </t>
  </si>
  <si>
    <t>Financial contribution at regional level</t>
  </si>
  <si>
    <t>Financial contribution at local level</t>
  </si>
  <si>
    <t>Number</t>
  </si>
  <si>
    <t xml:space="preserve">Amount </t>
  </si>
  <si>
    <t xml:space="preserve">Other </t>
  </si>
  <si>
    <t>Staff n4</t>
  </si>
  <si>
    <t>Period (number of months)</t>
  </si>
  <si>
    <t>TOTAL ELIGIBLE</t>
  </si>
  <si>
    <t xml:space="preserve"> Ineligible Cost</t>
  </si>
  <si>
    <t>ELIGIBLE STAFF COSTS</t>
  </si>
  <si>
    <t>A1.2. Other eligible costs</t>
  </si>
  <si>
    <t>Total other eligible costs</t>
  </si>
  <si>
    <t>A1.2. Other ineligible costs</t>
  </si>
  <si>
    <t>Total other ineligible costs</t>
  </si>
  <si>
    <t>A. STAFF (details in sheet)</t>
  </si>
  <si>
    <t>B.  PARTICIPATION IN MEETINGS (details in sheet)</t>
  </si>
  <si>
    <t>AC MEMBERS</t>
  </si>
  <si>
    <t>B1.1. &amp; B1.2. Travel and subsistence costs for AC members</t>
  </si>
  <si>
    <t>NUMBER OF PARTICIPANTS</t>
  </si>
  <si>
    <t xml:space="preserve">Travel (average) </t>
  </si>
  <si>
    <t>B1.1. &amp; B1.2. Travel and subsistence - AC members</t>
  </si>
  <si>
    <t>SUBTOTAL B1.1. + B1.2. Eligible</t>
  </si>
  <si>
    <t>SUBTOTAL B1.1 + B1.2 INELIGIBLE</t>
  </si>
  <si>
    <t>ELIGIBLE COSTS</t>
  </si>
  <si>
    <t xml:space="preserve">B1.3 &amp; B.1.4. Travel and subsistence for Staff </t>
  </si>
  <si>
    <t>Subtotal B1.3 and B1.4 eligible</t>
  </si>
  <si>
    <t>Subtotal B1.3 and B1.4 ineligible</t>
  </si>
  <si>
    <t>Subtotal B1.5 and B1.6 eligible</t>
  </si>
  <si>
    <t xml:space="preserve">NON ELIGIBLE  AC MEMBERS (paid by other resources) </t>
  </si>
  <si>
    <t>B1.5.Travel costs Experts</t>
  </si>
  <si>
    <t>B1.6. Subsistence costs Experts</t>
  </si>
  <si>
    <t>B1.7. Other costs (if any)</t>
  </si>
  <si>
    <t>reason of ineligibility</t>
  </si>
  <si>
    <t>C. PREPARATION OF MEETINGS AND INFORMATION (details in sheet)</t>
  </si>
  <si>
    <t>Meetings of the General Assembly</t>
  </si>
  <si>
    <t>Meetings of the Executive Committee</t>
  </si>
  <si>
    <t xml:space="preserve">Meetings of the Working Groups </t>
    <phoneticPr fontId="1" type="noConversion"/>
  </si>
  <si>
    <t>Meetings of the Working Groups (specify)</t>
  </si>
  <si>
    <t>RENTAL COSTS (in EUR)</t>
  </si>
  <si>
    <t xml:space="preserve">Rooms </t>
  </si>
  <si>
    <t>Publication of a newsletter</t>
  </si>
  <si>
    <t>Announcements in media at national, regional and local level (radio stations, TV, newspapers and magazines)</t>
  </si>
  <si>
    <t>UNIT COST</t>
    <phoneticPr fontId="1" type="noConversion"/>
  </si>
  <si>
    <t>Montly rent</t>
  </si>
  <si>
    <t xml:space="preserve">Insurance </t>
  </si>
  <si>
    <t>Banking costs</t>
  </si>
  <si>
    <t>Other- Responsabilité C</t>
    <phoneticPr fontId="1" type="noConversion"/>
  </si>
  <si>
    <t>Other meetings</t>
  </si>
  <si>
    <t>Subtotal</t>
    <phoneticPr fontId="1" type="noConversion"/>
  </si>
  <si>
    <t>Nr languages</t>
  </si>
  <si>
    <t>Total E2</t>
  </si>
  <si>
    <t>Total E1</t>
  </si>
  <si>
    <t>Prepare and chair meetings; produce draft advice</t>
  </si>
  <si>
    <t>External audit</t>
  </si>
  <si>
    <t>Prepare and attend meetings; provide expertise; support debate</t>
  </si>
  <si>
    <t xml:space="preserve">F.6. Other </t>
  </si>
  <si>
    <t>F.5. Scientific experts</t>
  </si>
  <si>
    <t>In-kind contributions</t>
  </si>
  <si>
    <t>Description of item</t>
  </si>
  <si>
    <t>Unit value</t>
  </si>
  <si>
    <t>Number of units</t>
  </si>
  <si>
    <t>Total value €</t>
  </si>
  <si>
    <t xml:space="preserve">TOTAL </t>
  </si>
  <si>
    <t>C1.1  Eligible Rental costs</t>
  </si>
  <si>
    <t>Equipement</t>
  </si>
  <si>
    <t>C1.2 Eligible meetings expenses (lunch, coffee,…)</t>
  </si>
  <si>
    <t>TOTAL ELIGIBLE C1.1</t>
  </si>
  <si>
    <t>TOTAL INELIGIBLE C1.1</t>
  </si>
  <si>
    <t>TOTAL ELIGIBLE C1.2</t>
  </si>
  <si>
    <t>TOTAL INELIGIBLE C1.2</t>
  </si>
  <si>
    <t>C1.1  Ineligible Rental costs (paid by other resources)</t>
  </si>
  <si>
    <t>C1.2 Ineligible meetings expenses (lunch, coffee,…) (paid by other resources)</t>
  </si>
  <si>
    <t>C2.1. Eligible Information cost</t>
  </si>
  <si>
    <t>TOTAL ELIGIBLE COST C2.1</t>
  </si>
  <si>
    <t>C2.1. Ineligible Information cost (paid by other resources)</t>
  </si>
  <si>
    <t>TOTAL INELIGIBLE COST C2.1</t>
  </si>
  <si>
    <t>C2.2. Eligible dissemination costs</t>
  </si>
  <si>
    <t>TOTAL ELIGIBLE COST 2.2.</t>
  </si>
  <si>
    <t>C2.2. Ineligible dissemination costs (paid by other resources)</t>
  </si>
  <si>
    <t>TOTAL INELIGIBLE COST 2.2.</t>
  </si>
  <si>
    <t>D.  OPERATING COSTS</t>
  </si>
  <si>
    <t>D1. Renting of office space (eligible cost)</t>
  </si>
  <si>
    <t>TOTAL ELIGIBLE COST D1</t>
  </si>
  <si>
    <t>D1. Renting of office space (ineligible cost, paid by other resources)</t>
  </si>
  <si>
    <t>TOTAL INELIGIBLE COST D1</t>
  </si>
  <si>
    <t>D2.1. Eligible Data processing equipment cost (hardware)</t>
  </si>
  <si>
    <t>TOTAL ELIGIBLE COST D2.1</t>
  </si>
  <si>
    <t>D2.1. Ineligible Data processing equipment cost (paid by other resources)</t>
  </si>
  <si>
    <t>TOTAL INELIGIBLE COST D2.1</t>
  </si>
  <si>
    <t>NOMINAL VALUE/RENTING OR LEASING COSTS</t>
  </si>
  <si>
    <t>D2.2. Eligible software costs</t>
  </si>
  <si>
    <t>TOTAL ELIGIBLE COST D2.2</t>
  </si>
  <si>
    <t>D2.2. Ineligible software costs (paid by other resources)</t>
  </si>
  <si>
    <t>TOTAL INELIGIBLE COST D2.2</t>
  </si>
  <si>
    <t>TOTAL ELIGIBLE COST D2.3</t>
  </si>
  <si>
    <t>D2.3. Eligible hardware maintenance costs</t>
  </si>
  <si>
    <t>D2.3. Ineligible hardware maintenance (paid by other resources)</t>
  </si>
  <si>
    <t>TOTAL INELIGIBLE COST D2.3</t>
  </si>
  <si>
    <t>D3. Overheads (eligible costs)</t>
  </si>
  <si>
    <t>TOTAL  ELIGIBLE COSTS D3</t>
  </si>
  <si>
    <t>D3. Ineligible overheads costs (paid by other resources)</t>
  </si>
  <si>
    <t>TOTAL  INELIGIBLE COSTS D3</t>
  </si>
  <si>
    <t xml:space="preserve">E. ELIGIBLE INTERPRETATION and TRANSLATION COSTS </t>
  </si>
  <si>
    <t>TOTAL Eligible interpretation and translation costs</t>
  </si>
  <si>
    <t>E. INELIGIBLE INTERPRETATION and TRANSLATION COSTS (paid by other resources)</t>
  </si>
  <si>
    <t>TOTAL Ineligible interpretation and translation costs</t>
  </si>
  <si>
    <t>F. OTHER CONTRACTS - ELIGIBLE COSTS</t>
  </si>
  <si>
    <t>TOTAL ELIGIBLE COSTS FOR OTHER CONTRACTS</t>
  </si>
  <si>
    <t>F. OTHER CONTRACTS - INELIGIBLE COSTS (paid by other resources)</t>
  </si>
  <si>
    <t>TOTAL INELIGIBLE COSTS FOR OTHER CONTRACTS</t>
  </si>
  <si>
    <t>draft costs</t>
  </si>
  <si>
    <t>Total draft costs</t>
  </si>
  <si>
    <t>TOTAL  DRAFT ELIGIBLE COSTS</t>
  </si>
  <si>
    <t>Draft rate of contribution in %</t>
  </si>
  <si>
    <t>RESOURCES TO BE RECEIVED DURING THE PERIOD</t>
  </si>
  <si>
    <t>2. Commission’s contribution claimed</t>
  </si>
  <si>
    <t>has to be equal to the amount specified in the section 6 ''Total Revenue'' of Table 3.</t>
  </si>
  <si>
    <t>Applicants should be aware that the amount specified in section 4 "Total Expenditure" of Table 2</t>
  </si>
  <si>
    <t xml:space="preserve"> operating grant from the Union Budget.</t>
  </si>
  <si>
    <t>Applicants for action grants are reminded that indirect costs are not eligible in case they already received an</t>
  </si>
  <si>
    <t>For personnel costs, applicants choosing to declare 'unit costs' under column (d) of Table 1 should specify the nature of the unit applied, i.e. hourly, daily, weekly, monthly rates.</t>
  </si>
  <si>
    <t xml:space="preserve">The information provided here shall be accurate and complete </t>
  </si>
  <si>
    <t>This Annex is to be filled by applicants for a grant for an action or an operating grant.</t>
  </si>
  <si>
    <t>ANNEX I -BUDGET  (Monobeneficiary)</t>
  </si>
  <si>
    <t>Draft Budget accompanying the AC application for lump sums</t>
  </si>
  <si>
    <t>Executive Secretary</t>
  </si>
  <si>
    <t>Professional Services</t>
  </si>
  <si>
    <t>In-kind (non-eligible)</t>
  </si>
  <si>
    <t>B. Participation in meetings</t>
  </si>
  <si>
    <t>E Interpretation and Translation</t>
  </si>
  <si>
    <t>F other contracts</t>
  </si>
  <si>
    <t>Pre-financing 80%</t>
  </si>
  <si>
    <t xml:space="preserve">Max EU contribution </t>
  </si>
  <si>
    <t>(please fill in the amount in C75)</t>
  </si>
  <si>
    <t>Secretary General</t>
  </si>
  <si>
    <t>Finance Officer</t>
  </si>
  <si>
    <t>Electronic Equipment for MAC employees</t>
  </si>
  <si>
    <t>Sub total F.6.</t>
  </si>
  <si>
    <t>Accounting Services</t>
  </si>
  <si>
    <r>
      <rPr>
        <b/>
        <sz val="8"/>
        <color rgb="FFFF0000"/>
        <rFont val="Arial"/>
        <family val="2"/>
      </rPr>
      <t>MARKET</t>
    </r>
    <r>
      <rPr>
        <b/>
        <sz val="8"/>
        <rFont val="Arial"/>
        <family val="2"/>
      </rPr>
      <t xml:space="preserve"> ADVISORY COUNCIL</t>
    </r>
  </si>
  <si>
    <t>Other meetings (e.g. preparatory meetings between Secretariat and individual members)</t>
  </si>
  <si>
    <t>Inter-AC Meetings - Date: TBC - Place: Brussels</t>
  </si>
  <si>
    <t>Administrative Officer</t>
  </si>
  <si>
    <t>Staff</t>
  </si>
  <si>
    <t>Meeting experts</t>
  </si>
  <si>
    <t>Consultant - External Performance</t>
  </si>
  <si>
    <t>Combined Meetings of the WG1, WG2, WG3, GA - Date: September 2027 - Place: Brussels</t>
  </si>
  <si>
    <t>Combined Meetings of the WG1, WG2, WG3, ExCom - Date: June 2027 - Place: Brussels</t>
  </si>
  <si>
    <t>Combined Meetings of the WG1, WG2, WG3,  and ExCom - Date: Jan 2027 - Place: Brussels</t>
  </si>
  <si>
    <t>Virtual meeting room license (Zoom One Pro + Webinar) - of all planned meetings of Year 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</si>
</sst>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 #,##0.00\ &quot;€&quot;_-;\-* #,##0.00\ &quot;€&quot;_-;_-* &quot;-&quot;??\ &quot;€&quot;_-;_-@_-"/>
    <numFmt numFmtId="43" formatCode="_-* #,##0.00_-;\-* #,##0.00_-;_-* &quot;-&quot;??_-;_-@_-"/>
    <numFmt numFmtId="164" formatCode="_-&quot;€&quot;* #,##0.00_-;\-&quot;€&quot;* #,##0.00_-;_-&quot;€&quot;* &quot;-&quot;??_-;_-@_-"/>
    <numFmt numFmtId="165" formatCode="_-&quot;€&quot;\ * #,##0.00_-;\-&quot;€&quot;\ * #,##0.00_-;_-&quot;€&quot;\ * &quot;-&quot;??_-;_-@_-"/>
    <numFmt numFmtId="166" formatCode="_(&quot;€&quot;* #,##0.00_);_(&quot;€&quot;* \(#,##0.00\);_(&quot;€&quot;* &quot;-&quot;??_);_(@_)"/>
    <numFmt numFmtId="167" formatCode="_-* #,##0.00_€_-;\-* #,##0.00_€_-;_-* &quot;-&quot;??_€_-;_-@_-"/>
    <numFmt numFmtId="168" formatCode="_-* #,##0.00\ _€_-;\-* #,##0.00\ _€_-;_-* &quot;-&quot;??\ _€_-;_-@_-"/>
    <numFmt numFmtId="169" formatCode="#,##0.00_ ;\-#,##0.00\ "/>
    <numFmt numFmtId="170" formatCode="_-[$€-2]\ * #,##0.00_-;\-[$€-2]\ * #,##0.00_-;_-[$€-2]\ * &quot;-&quot;??_-;_-@_-"/>
  </numFmts>
  <fonts count="58" x14ac:knownFonts="1">
    <font>
      <sz val="10"/>
      <name val="Arial"/>
    </font>
    <font>
      <sz val="10"/>
      <name val="Arial"/>
      <family val="2"/>
    </font>
    <font>
      <sz val="8"/>
      <name val="Arial"/>
      <family val="2"/>
    </font>
    <font>
      <sz val="10"/>
      <name val="Arial"/>
      <family val="2"/>
    </font>
    <font>
      <b/>
      <sz val="8"/>
      <name val="Arial"/>
      <family val="2"/>
    </font>
    <font>
      <b/>
      <i/>
      <sz val="8"/>
      <name val="Arial"/>
      <family val="2"/>
    </font>
    <font>
      <b/>
      <u/>
      <sz val="8"/>
      <name val="Arial"/>
      <family val="2"/>
    </font>
    <font>
      <b/>
      <u val="double"/>
      <sz val="8"/>
      <name val="Arial"/>
      <family val="2"/>
    </font>
    <font>
      <sz val="8"/>
      <color indexed="10"/>
      <name val="Arial"/>
      <family val="2"/>
    </font>
    <font>
      <sz val="8"/>
      <color rgb="FFFF0000"/>
      <name val="Arial"/>
      <family val="2"/>
    </font>
    <font>
      <sz val="8"/>
      <color theme="1"/>
      <name val="Arial"/>
      <family val="2"/>
    </font>
    <font>
      <sz val="8"/>
      <color indexed="8"/>
      <name val="Arial"/>
      <family val="2"/>
    </font>
    <font>
      <b/>
      <sz val="8"/>
      <color indexed="8"/>
      <name val="Arial"/>
      <family val="2"/>
    </font>
    <font>
      <b/>
      <sz val="10"/>
      <color theme="1"/>
      <name val="Arial"/>
      <family val="2"/>
    </font>
    <font>
      <b/>
      <sz val="8"/>
      <name val="Arial Narrow"/>
      <family val="2"/>
    </font>
    <font>
      <b/>
      <sz val="9"/>
      <name val="Arial Narrow"/>
      <family val="2"/>
    </font>
    <font>
      <sz val="11"/>
      <name val="Arial"/>
      <family val="2"/>
    </font>
    <font>
      <sz val="10"/>
      <name val="Arial Narrow"/>
      <family val="2"/>
    </font>
    <font>
      <b/>
      <sz val="10"/>
      <name val="Arial Narrow"/>
      <family val="2"/>
    </font>
    <font>
      <b/>
      <sz val="8"/>
      <color rgb="FFFF0000"/>
      <name val="Arial"/>
      <family val="2"/>
    </font>
    <font>
      <sz val="10"/>
      <name val="Arial"/>
      <family val="2"/>
    </font>
    <font>
      <b/>
      <sz val="8"/>
      <color theme="1"/>
      <name val="Arial"/>
      <family val="2"/>
    </font>
    <font>
      <b/>
      <sz val="11"/>
      <name val="Arial"/>
      <family val="2"/>
    </font>
    <font>
      <sz val="11"/>
      <color rgb="FFFF0000"/>
      <name val="Arial"/>
      <family val="2"/>
    </font>
    <font>
      <sz val="11"/>
      <color theme="1"/>
      <name val="Arial"/>
      <family val="2"/>
    </font>
    <font>
      <b/>
      <sz val="11"/>
      <color theme="1"/>
      <name val="Arial"/>
      <family val="2"/>
    </font>
    <font>
      <b/>
      <sz val="11"/>
      <color rgb="FFFF0000"/>
      <name val="Arial"/>
      <family val="2"/>
    </font>
    <font>
      <b/>
      <u/>
      <sz val="11"/>
      <color rgb="FFFF0000"/>
      <name val="Arial"/>
      <family val="2"/>
    </font>
    <font>
      <sz val="10"/>
      <name val="Verdana"/>
      <family val="2"/>
    </font>
    <font>
      <b/>
      <sz val="12"/>
      <name val="Arial Narrow"/>
      <family val="2"/>
    </font>
    <font>
      <sz val="8"/>
      <name val="Arial Narrow"/>
      <family val="2"/>
    </font>
    <font>
      <b/>
      <sz val="14"/>
      <name val="Arial Narrow"/>
      <family val="2"/>
    </font>
    <font>
      <b/>
      <u/>
      <sz val="14"/>
      <name val="Arial Narrow"/>
      <family val="2"/>
    </font>
    <font>
      <b/>
      <i/>
      <sz val="14"/>
      <name val="Arial Narrow"/>
      <family val="2"/>
    </font>
    <font>
      <sz val="9"/>
      <name val="Arial Narrow"/>
      <family val="2"/>
    </font>
    <font>
      <sz val="14"/>
      <name val="Arial"/>
      <family val="2"/>
    </font>
    <font>
      <b/>
      <u/>
      <sz val="12"/>
      <name val="Arial Narrow"/>
      <family val="2"/>
    </font>
    <font>
      <b/>
      <i/>
      <sz val="12"/>
      <name val="Arial Narrow"/>
      <family val="2"/>
    </font>
    <font>
      <sz val="10"/>
      <color indexed="10"/>
      <name val="Arial Narrow"/>
      <family val="2"/>
    </font>
    <font>
      <b/>
      <sz val="10"/>
      <color indexed="8"/>
      <name val="Times New Roman"/>
      <family val="1"/>
    </font>
    <font>
      <b/>
      <sz val="11"/>
      <color indexed="8"/>
      <name val="Times New Roman"/>
      <family val="1"/>
    </font>
    <font>
      <b/>
      <sz val="11"/>
      <name val="Times New Roman"/>
      <family val="1"/>
    </font>
    <font>
      <b/>
      <sz val="12"/>
      <name val="Arial"/>
      <family val="2"/>
    </font>
    <font>
      <sz val="12"/>
      <name val="Arial"/>
      <family val="2"/>
    </font>
    <font>
      <sz val="12"/>
      <color theme="1"/>
      <name val="Arial"/>
      <family val="2"/>
    </font>
    <font>
      <sz val="14"/>
      <name val="Arial Narrow"/>
      <family val="2"/>
    </font>
    <font>
      <sz val="14"/>
      <name val="Verdana"/>
      <family val="2"/>
    </font>
    <font>
      <b/>
      <sz val="14"/>
      <color indexed="72"/>
      <name val="Arial Narrow"/>
      <family val="2"/>
    </font>
    <font>
      <b/>
      <i/>
      <sz val="14"/>
      <name val="Times New Roman"/>
      <family val="1"/>
    </font>
    <font>
      <sz val="14"/>
      <name val="Times New Roman"/>
      <family val="1"/>
    </font>
    <font>
      <sz val="12"/>
      <name val="Times New Roman"/>
      <family val="1"/>
    </font>
    <font>
      <b/>
      <sz val="14"/>
      <name val="Arial"/>
      <family val="2"/>
    </font>
    <font>
      <b/>
      <i/>
      <sz val="16"/>
      <name val="Times New Roman"/>
      <family val="1"/>
    </font>
    <font>
      <b/>
      <sz val="10"/>
      <color indexed="8"/>
      <name val="Arial Narrow"/>
      <family val="2"/>
    </font>
    <font>
      <sz val="10"/>
      <color indexed="8"/>
      <name val="Arial Narrow"/>
      <family val="2"/>
    </font>
    <font>
      <b/>
      <i/>
      <sz val="8"/>
      <color rgb="FFFF0000"/>
      <name val="Arial"/>
      <family val="2"/>
    </font>
    <font>
      <i/>
      <sz val="8"/>
      <name val="Arial"/>
      <family val="2"/>
    </font>
    <font>
      <b/>
      <sz val="11"/>
      <color rgb="FF0070BF"/>
      <name val="Calibri"/>
      <family val="2"/>
    </font>
  </fonts>
  <fills count="12">
    <fill>
      <patternFill patternType="none"/>
    </fill>
    <fill>
      <patternFill patternType="gray125"/>
    </fill>
    <fill>
      <patternFill patternType="solid">
        <fgColor indexed="41"/>
        <bgColor indexed="64"/>
      </patternFill>
    </fill>
    <fill>
      <patternFill patternType="solid">
        <fgColor indexed="22"/>
        <bgColor indexed="64"/>
      </patternFill>
    </fill>
    <fill>
      <patternFill patternType="solid">
        <fgColor indexed="9"/>
        <bgColor indexed="64"/>
      </patternFill>
    </fill>
    <fill>
      <patternFill patternType="solid">
        <fgColor theme="0"/>
        <bgColor indexed="64"/>
      </patternFill>
    </fill>
    <fill>
      <patternFill patternType="solid">
        <fgColor theme="0" tint="-0.249977111117893"/>
        <bgColor indexed="64"/>
      </patternFill>
    </fill>
    <fill>
      <patternFill patternType="solid">
        <fgColor rgb="FFFFC000"/>
        <bgColor indexed="64"/>
      </patternFill>
    </fill>
    <fill>
      <patternFill patternType="solid">
        <fgColor rgb="FF28B5C8"/>
        <bgColor indexed="64"/>
      </patternFill>
    </fill>
    <fill>
      <patternFill patternType="solid">
        <fgColor theme="0" tint="-0.14999847407452621"/>
        <bgColor indexed="64"/>
      </patternFill>
    </fill>
    <fill>
      <patternFill patternType="solid">
        <fgColor indexed="13"/>
        <bgColor indexed="64"/>
      </patternFill>
    </fill>
    <fill>
      <patternFill patternType="solid">
        <fgColor rgb="FFFFFF00"/>
        <bgColor indexed="64"/>
      </patternFill>
    </fill>
  </fills>
  <borders count="71">
    <border>
      <left/>
      <right/>
      <top/>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bottom/>
      <diagonal/>
    </border>
    <border>
      <left/>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bottom/>
      <diagonal/>
    </border>
    <border>
      <left/>
      <right/>
      <top/>
      <bottom style="medium">
        <color indexed="64"/>
      </bottom>
      <diagonal/>
    </border>
    <border>
      <left style="medium">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right/>
      <top/>
      <bottom style="thin">
        <color indexed="64"/>
      </bottom>
      <diagonal/>
    </border>
    <border>
      <left/>
      <right/>
      <top style="thin">
        <color indexed="64"/>
      </top>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style="thin">
        <color indexed="64"/>
      </left>
      <right style="thin">
        <color indexed="64"/>
      </right>
      <top style="medium">
        <color indexed="64"/>
      </top>
      <bottom/>
      <diagonal/>
    </border>
    <border>
      <left style="medium">
        <color indexed="64"/>
      </left>
      <right/>
      <top style="medium">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diagonal/>
    </border>
    <border>
      <left style="medium">
        <color indexed="64"/>
      </left>
      <right/>
      <top/>
      <bottom style="medium">
        <color indexed="64"/>
      </bottom>
      <diagonal/>
    </border>
    <border>
      <left/>
      <right style="medium">
        <color indexed="64"/>
      </right>
      <top style="thin">
        <color indexed="64"/>
      </top>
      <bottom style="medium">
        <color indexed="64"/>
      </bottom>
      <diagonal/>
    </border>
  </borders>
  <cellStyleXfs count="10">
    <xf numFmtId="0" fontId="0" fillId="0" borderId="0"/>
    <xf numFmtId="165" fontId="3" fillId="0" borderId="0" applyFont="0" applyFill="0" applyBorder="0" applyAlignment="0" applyProtection="0"/>
    <xf numFmtId="0" fontId="1" fillId="0" borderId="0"/>
    <xf numFmtId="165" fontId="1" fillId="0" borderId="0" applyFont="0" applyFill="0" applyBorder="0" applyAlignment="0" applyProtection="0"/>
    <xf numFmtId="9" fontId="20" fillId="0" borderId="0" applyFont="0" applyFill="0" applyBorder="0" applyAlignment="0" applyProtection="0"/>
    <xf numFmtId="0" fontId="28" fillId="0" borderId="0"/>
    <xf numFmtId="0" fontId="1" fillId="0" borderId="0"/>
    <xf numFmtId="165"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cellStyleXfs>
  <cellXfs count="787">
    <xf numFmtId="0" fontId="0" fillId="0" borderId="0" xfId="0"/>
    <xf numFmtId="0" fontId="2" fillId="0" borderId="0" xfId="2" applyFont="1"/>
    <xf numFmtId="0" fontId="2" fillId="0" borderId="0" xfId="0" applyFont="1" applyAlignment="1">
      <alignment horizontal="left"/>
    </xf>
    <xf numFmtId="0" fontId="2" fillId="0" borderId="0" xfId="0" applyFont="1"/>
    <xf numFmtId="0" fontId="2" fillId="0" borderId="0" xfId="0" applyFont="1" applyAlignment="1">
      <alignment wrapText="1"/>
    </xf>
    <xf numFmtId="0" fontId="1" fillId="0" borderId="0" xfId="0" applyFont="1"/>
    <xf numFmtId="0" fontId="4" fillId="0" borderId="1" xfId="0" applyFont="1" applyBorder="1" applyAlignment="1">
      <alignment horizontal="center"/>
    </xf>
    <xf numFmtId="0" fontId="4" fillId="0" borderId="0" xfId="0" applyFont="1" applyAlignment="1">
      <alignment horizontal="center"/>
    </xf>
    <xf numFmtId="0" fontId="4" fillId="0" borderId="2" xfId="0" applyFont="1" applyBorder="1" applyAlignment="1">
      <alignment horizontal="center"/>
    </xf>
    <xf numFmtId="0" fontId="14" fillId="0" borderId="0" xfId="0" applyFont="1" applyAlignment="1">
      <alignment horizontal="center"/>
    </xf>
    <xf numFmtId="0" fontId="15" fillId="0" borderId="0" xfId="0" applyFont="1" applyAlignment="1">
      <alignment horizontal="center"/>
    </xf>
    <xf numFmtId="0" fontId="4" fillId="2" borderId="0" xfId="0" applyFont="1" applyFill="1"/>
    <xf numFmtId="0" fontId="6" fillId="2" borderId="0" xfId="0" applyFont="1" applyFill="1"/>
    <xf numFmtId="0" fontId="7" fillId="2" borderId="0" xfId="0" applyFont="1" applyFill="1"/>
    <xf numFmtId="0" fontId="2" fillId="2" borderId="27" xfId="0" applyFont="1" applyFill="1" applyBorder="1" applyAlignment="1">
      <alignment horizontal="center"/>
    </xf>
    <xf numFmtId="0" fontId="2" fillId="2" borderId="0" xfId="0" applyFont="1" applyFill="1" applyAlignment="1">
      <alignment horizontal="center"/>
    </xf>
    <xf numFmtId="0" fontId="16" fillId="0" borderId="0" xfId="1" applyNumberFormat="1" applyFont="1" applyFill="1" applyBorder="1"/>
    <xf numFmtId="0" fontId="16" fillId="0" borderId="0" xfId="0" applyFont="1"/>
    <xf numFmtId="0" fontId="2" fillId="0" borderId="0" xfId="1" applyNumberFormat="1" applyFont="1" applyFill="1" applyBorder="1"/>
    <xf numFmtId="0" fontId="4" fillId="0" borderId="0" xfId="1" applyNumberFormat="1" applyFont="1" applyFill="1" applyBorder="1"/>
    <xf numFmtId="0" fontId="8" fillId="0" borderId="0" xfId="0" applyFont="1" applyAlignment="1">
      <alignment horizontal="left"/>
    </xf>
    <xf numFmtId="0" fontId="4" fillId="0" borderId="0" xfId="1" applyNumberFormat="1" applyFont="1" applyFill="1" applyBorder="1" applyAlignment="1">
      <alignment horizontal="right"/>
    </xf>
    <xf numFmtId="0" fontId="9" fillId="0" borderId="0" xfId="1" applyNumberFormat="1" applyFont="1"/>
    <xf numFmtId="0" fontId="10" fillId="0" borderId="0" xfId="0" applyFont="1" applyAlignment="1">
      <alignment horizontal="left"/>
    </xf>
    <xf numFmtId="0" fontId="4" fillId="0" borderId="0" xfId="0" applyFont="1"/>
    <xf numFmtId="0" fontId="19" fillId="0" borderId="0" xfId="1" applyNumberFormat="1" applyFont="1"/>
    <xf numFmtId="0" fontId="2" fillId="5" borderId="0" xfId="0" applyFont="1" applyFill="1" applyAlignment="1">
      <alignment horizontal="left"/>
    </xf>
    <xf numFmtId="0" fontId="2" fillId="0" borderId="0" xfId="1" applyNumberFormat="1" applyFont="1" applyFill="1" applyBorder="1" applyAlignment="1">
      <alignment horizontal="right"/>
    </xf>
    <xf numFmtId="0" fontId="2" fillId="0" borderId="5" xfId="0" applyFont="1" applyBorder="1" applyAlignment="1">
      <alignment horizontal="right"/>
    </xf>
    <xf numFmtId="0" fontId="5" fillId="0" borderId="0" xfId="0" applyFont="1" applyAlignment="1">
      <alignment horizontal="center"/>
    </xf>
    <xf numFmtId="0" fontId="4" fillId="2" borderId="5" xfId="0" applyFont="1" applyFill="1" applyBorder="1"/>
    <xf numFmtId="0" fontId="4" fillId="2" borderId="6" xfId="0" applyFont="1" applyFill="1" applyBorder="1" applyAlignment="1">
      <alignment horizontal="center" wrapText="1"/>
    </xf>
    <xf numFmtId="0" fontId="4" fillId="2" borderId="7" xfId="0" applyFont="1" applyFill="1" applyBorder="1" applyAlignment="1">
      <alignment horizontal="center" wrapText="1"/>
    </xf>
    <xf numFmtId="0" fontId="4" fillId="2" borderId="8" xfId="0" applyFont="1" applyFill="1" applyBorder="1" applyAlignment="1">
      <alignment horizontal="center" wrapText="1"/>
    </xf>
    <xf numFmtId="0" fontId="4" fillId="0" borderId="0" xfId="0" applyFont="1" applyAlignment="1">
      <alignment horizontal="center" wrapText="1"/>
    </xf>
    <xf numFmtId="0" fontId="2" fillId="3" borderId="44" xfId="0" applyFont="1" applyFill="1" applyBorder="1"/>
    <xf numFmtId="0" fontId="2" fillId="3" borderId="13" xfId="0" applyFont="1" applyFill="1" applyBorder="1"/>
    <xf numFmtId="0" fontId="2" fillId="3" borderId="12" xfId="0" applyFont="1" applyFill="1" applyBorder="1" applyAlignment="1">
      <alignment horizontal="right"/>
    </xf>
    <xf numFmtId="0" fontId="2" fillId="3" borderId="62" xfId="0" applyFont="1" applyFill="1" applyBorder="1" applyAlignment="1">
      <alignment horizontal="right"/>
    </xf>
    <xf numFmtId="0" fontId="2" fillId="0" borderId="0" xfId="0" applyFont="1" applyAlignment="1">
      <alignment horizontal="right"/>
    </xf>
    <xf numFmtId="0" fontId="4" fillId="0" borderId="63" xfId="0" applyFont="1" applyBorder="1" applyAlignment="1">
      <alignment horizontal="left"/>
    </xf>
    <xf numFmtId="0" fontId="2" fillId="0" borderId="58" xfId="0" applyFont="1" applyBorder="1" applyAlignment="1">
      <alignment horizontal="center"/>
    </xf>
    <xf numFmtId="0" fontId="2" fillId="0" borderId="13" xfId="0" applyFont="1" applyBorder="1"/>
    <xf numFmtId="0" fontId="2" fillId="0" borderId="25" xfId="0" applyFont="1" applyBorder="1"/>
    <xf numFmtId="0" fontId="2" fillId="0" borderId="48" xfId="0" applyFont="1" applyBorder="1" applyAlignment="1">
      <alignment horizontal="left"/>
    </xf>
    <xf numFmtId="0" fontId="2" fillId="0" borderId="57" xfId="0" applyFont="1" applyBorder="1"/>
    <xf numFmtId="0" fontId="2" fillId="0" borderId="57" xfId="0" applyFont="1" applyBorder="1" applyAlignment="1">
      <alignment horizontal="right"/>
    </xf>
    <xf numFmtId="0" fontId="2" fillId="0" borderId="58" xfId="0" applyFont="1" applyBorder="1"/>
    <xf numFmtId="0" fontId="1" fillId="0" borderId="0" xfId="1" applyNumberFormat="1" applyFont="1"/>
    <xf numFmtId="0" fontId="2" fillId="0" borderId="39" xfId="0" applyFont="1" applyBorder="1" applyAlignment="1">
      <alignment horizontal="left"/>
    </xf>
    <xf numFmtId="0" fontId="9" fillId="0" borderId="0" xfId="0" applyFont="1" applyAlignment="1">
      <alignment horizontal="right"/>
    </xf>
    <xf numFmtId="0" fontId="2" fillId="0" borderId="15" xfId="0" applyFont="1" applyBorder="1"/>
    <xf numFmtId="0" fontId="4" fillId="0" borderId="0" xfId="0" applyFont="1" applyAlignment="1">
      <alignment horizontal="right"/>
    </xf>
    <xf numFmtId="0" fontId="2" fillId="0" borderId="63" xfId="0" applyFont="1" applyBorder="1"/>
    <xf numFmtId="0" fontId="2" fillId="0" borderId="39" xfId="0" applyFont="1" applyBorder="1"/>
    <xf numFmtId="0" fontId="11" fillId="0" borderId="13" xfId="0" applyFont="1" applyBorder="1" applyAlignment="1">
      <alignment horizontal="right" vertical="top" wrapText="1"/>
    </xf>
    <xf numFmtId="0" fontId="11" fillId="0" borderId="0" xfId="0" applyFont="1" applyAlignment="1">
      <alignment horizontal="right" vertical="top" wrapText="1"/>
    </xf>
    <xf numFmtId="0" fontId="0" fillId="0" borderId="0" xfId="1" applyNumberFormat="1" applyFont="1"/>
    <xf numFmtId="0" fontId="12" fillId="0" borderId="0" xfId="0" applyFont="1" applyAlignment="1">
      <alignment horizontal="right" vertical="top" wrapText="1"/>
    </xf>
    <xf numFmtId="0" fontId="2" fillId="0" borderId="41" xfId="0" applyFont="1" applyBorder="1" applyAlignment="1">
      <alignment vertical="top" wrapText="1"/>
    </xf>
    <xf numFmtId="0" fontId="2" fillId="0" borderId="0" xfId="0" applyFont="1" applyAlignment="1">
      <alignment vertical="top" wrapText="1"/>
    </xf>
    <xf numFmtId="0" fontId="2" fillId="0" borderId="0" xfId="0" applyFont="1" applyAlignment="1">
      <alignment horizontal="right" vertical="top" wrapText="1"/>
    </xf>
    <xf numFmtId="0" fontId="2" fillId="5" borderId="35" xfId="0" applyFont="1" applyFill="1" applyBorder="1" applyAlignment="1">
      <alignment vertical="top" wrapText="1"/>
    </xf>
    <xf numFmtId="0" fontId="4" fillId="3" borderId="24" xfId="0" applyFont="1" applyFill="1" applyBorder="1"/>
    <xf numFmtId="0" fontId="4" fillId="3" borderId="18" xfId="0" applyFont="1" applyFill="1" applyBorder="1"/>
    <xf numFmtId="0" fontId="9" fillId="0" borderId="0" xfId="0" applyFont="1"/>
    <xf numFmtId="0" fontId="9" fillId="0" borderId="0" xfId="0" applyFont="1" applyAlignment="1">
      <alignment horizontal="left"/>
    </xf>
    <xf numFmtId="0" fontId="2" fillId="0" borderId="0" xfId="0" applyFont="1" applyAlignment="1">
      <alignment horizontal="center" vertical="center"/>
    </xf>
    <xf numFmtId="0" fontId="19" fillId="0" borderId="0" xfId="1" applyNumberFormat="1" applyFont="1" applyFill="1" applyBorder="1"/>
    <xf numFmtId="0" fontId="9" fillId="0" borderId="0" xfId="1" applyNumberFormat="1" applyFont="1" applyFill="1" applyBorder="1"/>
    <xf numFmtId="0" fontId="2" fillId="0" borderId="11" xfId="0" applyFont="1" applyBorder="1"/>
    <xf numFmtId="0" fontId="2" fillId="0" borderId="12" xfId="0" applyFont="1" applyBorder="1"/>
    <xf numFmtId="0" fontId="2" fillId="0" borderId="19" xfId="0" applyFont="1" applyBorder="1"/>
    <xf numFmtId="0" fontId="1" fillId="0" borderId="0" xfId="1" applyNumberFormat="1" applyFont="1" applyFill="1"/>
    <xf numFmtId="0" fontId="4" fillId="0" borderId="39" xfId="0" applyFont="1" applyBorder="1"/>
    <xf numFmtId="0" fontId="23" fillId="0" borderId="0" xfId="0" applyFont="1"/>
    <xf numFmtId="0" fontId="23" fillId="0" borderId="0" xfId="0" applyFont="1" applyAlignment="1">
      <alignment wrapText="1"/>
    </xf>
    <xf numFmtId="0" fontId="22" fillId="8" borderId="3" xfId="0" applyFont="1" applyFill="1" applyBorder="1"/>
    <xf numFmtId="0" fontId="22" fillId="8" borderId="0" xfId="0" applyFont="1" applyFill="1"/>
    <xf numFmtId="0" fontId="16" fillId="8" borderId="0" xfId="0" applyFont="1" applyFill="1"/>
    <xf numFmtId="0" fontId="22" fillId="8" borderId="6" xfId="0" applyFont="1" applyFill="1" applyBorder="1" applyAlignment="1">
      <alignment horizontal="left"/>
    </xf>
    <xf numFmtId="0" fontId="22" fillId="8" borderId="20" xfId="0" applyFont="1" applyFill="1" applyBorder="1" applyAlignment="1">
      <alignment horizontal="left" vertical="top" wrapText="1"/>
    </xf>
    <xf numFmtId="165" fontId="16" fillId="0" borderId="14" xfId="1" applyFont="1" applyFill="1" applyBorder="1"/>
    <xf numFmtId="0" fontId="22" fillId="3" borderId="28" xfId="0" applyFont="1" applyFill="1" applyBorder="1" applyAlignment="1">
      <alignment horizontal="left"/>
    </xf>
    <xf numFmtId="0" fontId="22" fillId="7" borderId="35" xfId="2" applyFont="1" applyFill="1" applyBorder="1"/>
    <xf numFmtId="0" fontId="22" fillId="7" borderId="9" xfId="2" applyFont="1" applyFill="1" applyBorder="1"/>
    <xf numFmtId="0" fontId="16" fillId="0" borderId="13" xfId="2" applyFont="1" applyBorder="1" applyAlignment="1">
      <alignment horizontal="left"/>
    </xf>
    <xf numFmtId="0" fontId="16" fillId="0" borderId="14" xfId="2" applyFont="1" applyBorder="1"/>
    <xf numFmtId="0" fontId="16" fillId="5" borderId="25" xfId="1" applyNumberFormat="1" applyFont="1" applyFill="1" applyBorder="1"/>
    <xf numFmtId="0" fontId="16" fillId="3" borderId="41" xfId="2" applyFont="1" applyFill="1" applyBorder="1"/>
    <xf numFmtId="0" fontId="16" fillId="3" borderId="42" xfId="2" applyFont="1" applyFill="1" applyBorder="1"/>
    <xf numFmtId="0" fontId="25" fillId="3" borderId="59" xfId="3" applyNumberFormat="1" applyFont="1" applyFill="1" applyBorder="1"/>
    <xf numFmtId="0" fontId="22" fillId="8" borderId="65" xfId="0" applyFont="1" applyFill="1" applyBorder="1"/>
    <xf numFmtId="0" fontId="22" fillId="8" borderId="14" xfId="0" applyFont="1" applyFill="1" applyBorder="1"/>
    <xf numFmtId="0" fontId="26" fillId="0" borderId="0" xfId="0" applyFont="1"/>
    <xf numFmtId="0" fontId="24" fillId="5" borderId="14" xfId="1" applyNumberFormat="1" applyFont="1" applyFill="1" applyBorder="1"/>
    <xf numFmtId="0" fontId="23" fillId="5" borderId="0" xfId="0" applyFont="1" applyFill="1"/>
    <xf numFmtId="0" fontId="16" fillId="3" borderId="14" xfId="0" applyFont="1" applyFill="1" applyBorder="1"/>
    <xf numFmtId="0" fontId="22" fillId="7" borderId="51" xfId="0" applyFont="1" applyFill="1" applyBorder="1" applyAlignment="1">
      <alignment vertical="top" wrapText="1"/>
    </xf>
    <xf numFmtId="0" fontId="22" fillId="7" borderId="7" xfId="0" applyFont="1" applyFill="1" applyBorder="1"/>
    <xf numFmtId="0" fontId="22" fillId="7" borderId="14" xfId="0" applyFont="1" applyFill="1" applyBorder="1"/>
    <xf numFmtId="0" fontId="16" fillId="5" borderId="68" xfId="0" applyFont="1" applyFill="1" applyBorder="1"/>
    <xf numFmtId="0" fontId="16" fillId="5" borderId="16" xfId="2" applyFont="1" applyFill="1" applyBorder="1"/>
    <xf numFmtId="0" fontId="16" fillId="5" borderId="14" xfId="1" applyNumberFormat="1" applyFont="1" applyFill="1" applyBorder="1"/>
    <xf numFmtId="0" fontId="16" fillId="3" borderId="41" xfId="0" applyFont="1" applyFill="1" applyBorder="1"/>
    <xf numFmtId="0" fontId="16" fillId="3" borderId="42" xfId="0" applyFont="1" applyFill="1" applyBorder="1"/>
    <xf numFmtId="0" fontId="24" fillId="3" borderId="14" xfId="1" applyNumberFormat="1" applyFont="1" applyFill="1" applyBorder="1"/>
    <xf numFmtId="0" fontId="16" fillId="8" borderId="24" xfId="0" applyFont="1" applyFill="1" applyBorder="1"/>
    <xf numFmtId="0" fontId="22" fillId="8" borderId="52" xfId="0" applyFont="1" applyFill="1" applyBorder="1"/>
    <xf numFmtId="0" fontId="16" fillId="8" borderId="38" xfId="0" applyFont="1" applyFill="1" applyBorder="1"/>
    <xf numFmtId="0" fontId="22" fillId="8" borderId="14" xfId="0" applyFont="1" applyFill="1" applyBorder="1" applyAlignment="1">
      <alignment wrapText="1"/>
    </xf>
    <xf numFmtId="0" fontId="16" fillId="0" borderId="13" xfId="0" applyFont="1" applyBorder="1"/>
    <xf numFmtId="0" fontId="16" fillId="0" borderId="16" xfId="0" applyFont="1" applyBorder="1"/>
    <xf numFmtId="0" fontId="22" fillId="3" borderId="17" xfId="0" applyFont="1" applyFill="1" applyBorder="1" applyAlignment="1">
      <alignment wrapText="1"/>
    </xf>
    <xf numFmtId="0" fontId="16" fillId="3" borderId="34" xfId="0" applyFont="1" applyFill="1" applyBorder="1"/>
    <xf numFmtId="0" fontId="27" fillId="0" borderId="0" xfId="0" applyFont="1"/>
    <xf numFmtId="0" fontId="26" fillId="0" borderId="0" xfId="0" applyFont="1" applyAlignment="1">
      <alignment horizontal="right"/>
    </xf>
    <xf numFmtId="0" fontId="23" fillId="0" borderId="0" xfId="0" applyFont="1" applyAlignment="1">
      <alignment horizontal="left"/>
    </xf>
    <xf numFmtId="0" fontId="22" fillId="7" borderId="65" xfId="2" applyFont="1" applyFill="1" applyBorder="1" applyAlignment="1" applyProtection="1">
      <alignment horizontal="left" vertical="top" wrapText="1"/>
      <protection locked="0"/>
    </xf>
    <xf numFmtId="0" fontId="22" fillId="7" borderId="5" xfId="2" applyFont="1" applyFill="1" applyBorder="1" applyAlignment="1" applyProtection="1">
      <alignment horizontal="left" vertical="top" wrapText="1"/>
      <protection locked="0"/>
    </xf>
    <xf numFmtId="0" fontId="16" fillId="7" borderId="27" xfId="2" applyFont="1" applyFill="1" applyBorder="1" applyAlignment="1">
      <alignment horizontal="left" vertical="top" wrapText="1"/>
    </xf>
    <xf numFmtId="0" fontId="16" fillId="0" borderId="39" xfId="2" applyFont="1" applyBorder="1" applyAlignment="1">
      <alignment horizontal="left" vertical="top" wrapText="1"/>
    </xf>
    <xf numFmtId="0" fontId="16" fillId="0" borderId="0" xfId="2" applyFont="1" applyAlignment="1">
      <alignment horizontal="left" vertical="top" wrapText="1"/>
    </xf>
    <xf numFmtId="0" fontId="22" fillId="0" borderId="0" xfId="2" applyFont="1" applyAlignment="1" applyProtection="1">
      <alignment horizontal="left" vertical="top" wrapText="1"/>
      <protection locked="0"/>
    </xf>
    <xf numFmtId="0" fontId="16" fillId="0" borderId="39" xfId="2" applyFont="1" applyBorder="1"/>
    <xf numFmtId="0" fontId="24" fillId="0" borderId="0" xfId="1" applyNumberFormat="1" applyFont="1" applyFill="1" applyBorder="1"/>
    <xf numFmtId="0" fontId="22" fillId="8" borderId="48" xfId="0" applyFont="1" applyFill="1" applyBorder="1" applyAlignment="1">
      <alignment vertical="top" wrapText="1"/>
    </xf>
    <xf numFmtId="0" fontId="22" fillId="8" borderId="12" xfId="0" applyFont="1" applyFill="1" applyBorder="1"/>
    <xf numFmtId="0" fontId="22" fillId="8" borderId="19" xfId="0" applyFont="1" applyFill="1" applyBorder="1"/>
    <xf numFmtId="0" fontId="16" fillId="0" borderId="39" xfId="1" applyNumberFormat="1" applyFont="1" applyFill="1" applyBorder="1"/>
    <xf numFmtId="0" fontId="24" fillId="0" borderId="39" xfId="1" applyNumberFormat="1" applyFont="1" applyFill="1" applyBorder="1"/>
    <xf numFmtId="0" fontId="25" fillId="0" borderId="39" xfId="0" applyFont="1" applyBorder="1" applyAlignment="1">
      <alignment horizontal="right"/>
    </xf>
    <xf numFmtId="0" fontId="25" fillId="0" borderId="0" xfId="0" applyFont="1" applyAlignment="1">
      <alignment horizontal="right"/>
    </xf>
    <xf numFmtId="0" fontId="22" fillId="8" borderId="35" xfId="0" applyFont="1" applyFill="1" applyBorder="1" applyAlignment="1">
      <alignment vertical="top" wrapText="1"/>
    </xf>
    <xf numFmtId="0" fontId="0" fillId="8" borderId="27" xfId="0" applyFill="1" applyBorder="1"/>
    <xf numFmtId="0" fontId="22" fillId="8" borderId="18" xfId="0" applyFont="1" applyFill="1" applyBorder="1"/>
    <xf numFmtId="0" fontId="22" fillId="8" borderId="22" xfId="0" applyFont="1" applyFill="1" applyBorder="1"/>
    <xf numFmtId="0" fontId="16" fillId="8" borderId="27" xfId="0" applyFont="1" applyFill="1" applyBorder="1"/>
    <xf numFmtId="0" fontId="22" fillId="8" borderId="35" xfId="0" applyFont="1" applyFill="1" applyBorder="1"/>
    <xf numFmtId="0" fontId="22" fillId="0" borderId="0" xfId="1" applyNumberFormat="1" applyFont="1" applyFill="1" applyBorder="1" applyAlignment="1">
      <alignment horizontal="right"/>
    </xf>
    <xf numFmtId="0" fontId="22" fillId="7" borderId="69" xfId="0" applyFont="1" applyFill="1" applyBorder="1"/>
    <xf numFmtId="0" fontId="16" fillId="7" borderId="47" xfId="0" applyFont="1" applyFill="1" applyBorder="1"/>
    <xf numFmtId="0" fontId="16" fillId="7" borderId="4" xfId="0" applyFont="1" applyFill="1" applyBorder="1"/>
    <xf numFmtId="0" fontId="16" fillId="0" borderId="46" xfId="0" applyFont="1" applyBorder="1"/>
    <xf numFmtId="0" fontId="29" fillId="0" borderId="0" xfId="5" applyFont="1" applyAlignment="1">
      <alignment wrapText="1"/>
    </xf>
    <xf numFmtId="0" fontId="30" fillId="0" borderId="0" xfId="5" applyFont="1" applyAlignment="1">
      <alignment horizontal="center" wrapText="1"/>
    </xf>
    <xf numFmtId="0" fontId="29" fillId="0" borderId="0" xfId="5" applyFont="1" applyAlignment="1">
      <alignment horizontal="center" wrapText="1"/>
    </xf>
    <xf numFmtId="0" fontId="31" fillId="0" borderId="47" xfId="5" applyFont="1" applyBorder="1"/>
    <xf numFmtId="0" fontId="32" fillId="0" borderId="47" xfId="5" applyFont="1" applyBorder="1"/>
    <xf numFmtId="0" fontId="31" fillId="0" borderId="47" xfId="5" applyFont="1" applyBorder="1" applyAlignment="1">
      <alignment horizontal="right"/>
    </xf>
    <xf numFmtId="0" fontId="17" fillId="0" borderId="11" xfId="5" applyFont="1" applyBorder="1" applyAlignment="1">
      <alignment wrapText="1"/>
    </xf>
    <xf numFmtId="0" fontId="17" fillId="0" borderId="13" xfId="5" applyFont="1" applyBorder="1" applyAlignment="1">
      <alignment wrapText="1"/>
    </xf>
    <xf numFmtId="0" fontId="17" fillId="0" borderId="15" xfId="5" applyFont="1" applyBorder="1" applyAlignment="1">
      <alignment wrapText="1"/>
    </xf>
    <xf numFmtId="0" fontId="18" fillId="3" borderId="17" xfId="5" applyFont="1" applyFill="1" applyBorder="1" applyAlignment="1">
      <alignment horizontal="left"/>
    </xf>
    <xf numFmtId="0" fontId="34" fillId="0" borderId="0" xfId="5" applyFont="1"/>
    <xf numFmtId="0" fontId="17" fillId="0" borderId="0" xfId="5" applyFont="1"/>
    <xf numFmtId="0" fontId="1" fillId="0" borderId="0" xfId="5" applyFont="1"/>
    <xf numFmtId="0" fontId="18" fillId="0" borderId="0" xfId="5" applyFont="1"/>
    <xf numFmtId="0" fontId="18" fillId="3" borderId="23" xfId="5" applyFont="1" applyFill="1" applyBorder="1" applyAlignment="1">
      <alignment horizontal="center"/>
    </xf>
    <xf numFmtId="0" fontId="33" fillId="0" borderId="0" xfId="5" applyFont="1" applyAlignment="1">
      <alignment horizontal="right"/>
    </xf>
    <xf numFmtId="0" fontId="31" fillId="0" borderId="0" xfId="5" applyFont="1"/>
    <xf numFmtId="166" fontId="17" fillId="0" borderId="14" xfId="5" applyNumberFormat="1" applyFont="1" applyBorder="1" applyAlignment="1">
      <alignment horizontal="right"/>
    </xf>
    <xf numFmtId="0" fontId="35" fillId="0" borderId="0" xfId="5" applyFont="1"/>
    <xf numFmtId="0" fontId="29" fillId="2" borderId="17" xfId="5" applyFont="1" applyFill="1" applyBorder="1"/>
    <xf numFmtId="0" fontId="30" fillId="2" borderId="18" xfId="5" applyFont="1" applyFill="1" applyBorder="1" applyAlignment="1">
      <alignment horizontal="center" wrapText="1"/>
    </xf>
    <xf numFmtId="0" fontId="30" fillId="2" borderId="18" xfId="5" applyFont="1" applyFill="1" applyBorder="1" applyAlignment="1">
      <alignment horizontal="center" vertical="center" wrapText="1"/>
    </xf>
    <xf numFmtId="0" fontId="30" fillId="2" borderId="22" xfId="5" applyFont="1" applyFill="1" applyBorder="1" applyAlignment="1">
      <alignment horizontal="center" vertical="center" wrapText="1"/>
    </xf>
    <xf numFmtId="0" fontId="17" fillId="0" borderId="11" xfId="5" applyFont="1" applyBorder="1"/>
    <xf numFmtId="0" fontId="17" fillId="0" borderId="12" xfId="5" applyFont="1" applyBorder="1"/>
    <xf numFmtId="166" fontId="17" fillId="0" borderId="12" xfId="5" applyNumberFormat="1" applyFont="1" applyBorder="1"/>
    <xf numFmtId="166" fontId="17" fillId="0" borderId="19" xfId="5" applyNumberFormat="1" applyFont="1" applyBorder="1"/>
    <xf numFmtId="0" fontId="17" fillId="0" borderId="14" xfId="5" applyFont="1" applyBorder="1"/>
    <xf numFmtId="166" fontId="17" fillId="0" borderId="14" xfId="5" applyNumberFormat="1" applyFont="1" applyBorder="1"/>
    <xf numFmtId="0" fontId="18" fillId="3" borderId="18" xfId="5" applyFont="1" applyFill="1" applyBorder="1"/>
    <xf numFmtId="166" fontId="18" fillId="3" borderId="22" xfId="5" applyNumberFormat="1" applyFont="1" applyFill="1" applyBorder="1"/>
    <xf numFmtId="0" fontId="15" fillId="0" borderId="0" xfId="5" applyFont="1" applyAlignment="1">
      <alignment horizontal="center"/>
    </xf>
    <xf numFmtId="0" fontId="17" fillId="2" borderId="18" xfId="5" applyFont="1" applyFill="1" applyBorder="1" applyAlignment="1">
      <alignment horizontal="center" wrapText="1"/>
    </xf>
    <xf numFmtId="0" fontId="17" fillId="2" borderId="22" xfId="5" applyFont="1" applyFill="1" applyBorder="1" applyAlignment="1">
      <alignment horizontal="center" wrapText="1"/>
    </xf>
    <xf numFmtId="166" fontId="17" fillId="0" borderId="12" xfId="5" applyNumberFormat="1" applyFont="1" applyBorder="1" applyAlignment="1">
      <alignment horizontal="right"/>
    </xf>
    <xf numFmtId="166" fontId="17" fillId="0" borderId="19" xfId="5" applyNumberFormat="1" applyFont="1" applyBorder="1" applyAlignment="1">
      <alignment horizontal="right"/>
    </xf>
    <xf numFmtId="0" fontId="17" fillId="0" borderId="13" xfId="5" applyFont="1" applyBorder="1"/>
    <xf numFmtId="0" fontId="17" fillId="0" borderId="16" xfId="5" applyFont="1" applyBorder="1"/>
    <xf numFmtId="166" fontId="17" fillId="0" borderId="16" xfId="5" applyNumberFormat="1" applyFont="1" applyBorder="1" applyAlignment="1">
      <alignment horizontal="right"/>
    </xf>
    <xf numFmtId="0" fontId="18" fillId="3" borderId="17" xfId="5" applyFont="1" applyFill="1" applyBorder="1"/>
    <xf numFmtId="0" fontId="18" fillId="3" borderId="18" xfId="5" applyFont="1" applyFill="1" applyBorder="1" applyAlignment="1">
      <alignment horizontal="right"/>
    </xf>
    <xf numFmtId="166" fontId="18" fillId="3" borderId="22" xfId="5" applyNumberFormat="1" applyFont="1" applyFill="1" applyBorder="1" applyAlignment="1">
      <alignment horizontal="right"/>
    </xf>
    <xf numFmtId="0" fontId="34" fillId="0" borderId="0" xfId="5" applyFont="1" applyAlignment="1">
      <alignment horizontal="center"/>
    </xf>
    <xf numFmtId="0" fontId="36" fillId="2" borderId="27" xfId="5" applyFont="1" applyFill="1" applyBorder="1"/>
    <xf numFmtId="0" fontId="37" fillId="2" borderId="27" xfId="5" applyFont="1" applyFill="1" applyBorder="1" applyAlignment="1">
      <alignment horizontal="right"/>
    </xf>
    <xf numFmtId="0" fontId="37" fillId="2" borderId="24" xfId="5" applyFont="1" applyFill="1" applyBorder="1" applyAlignment="1">
      <alignment horizontal="right"/>
    </xf>
    <xf numFmtId="0" fontId="17" fillId="0" borderId="17" xfId="5" applyFont="1" applyBorder="1" applyAlignment="1">
      <alignment horizontal="center" wrapText="1"/>
    </xf>
    <xf numFmtId="0" fontId="17" fillId="0" borderId="18" xfId="5" applyFont="1" applyBorder="1" applyAlignment="1">
      <alignment horizontal="center" wrapText="1"/>
    </xf>
    <xf numFmtId="2" fontId="17" fillId="0" borderId="18" xfId="5" applyNumberFormat="1" applyFont="1" applyBorder="1" applyAlignment="1">
      <alignment horizontal="center" wrapText="1"/>
    </xf>
    <xf numFmtId="166" fontId="17" fillId="0" borderId="18" xfId="5" applyNumberFormat="1" applyFont="1" applyBorder="1" applyAlignment="1">
      <alignment horizontal="center" wrapText="1"/>
    </xf>
    <xf numFmtId="166" fontId="17" fillId="0" borderId="22" xfId="5" applyNumberFormat="1" applyFont="1" applyBorder="1" applyAlignment="1">
      <alignment horizontal="center" wrapText="1"/>
    </xf>
    <xf numFmtId="0" fontId="17" fillId="3" borderId="18" xfId="5" applyFont="1" applyFill="1" applyBorder="1" applyAlignment="1">
      <alignment horizontal="center"/>
    </xf>
    <xf numFmtId="0" fontId="17" fillId="0" borderId="0" xfId="5" applyFont="1" applyAlignment="1">
      <alignment horizontal="center"/>
    </xf>
    <xf numFmtId="0" fontId="29" fillId="2" borderId="35" xfId="5" applyFont="1" applyFill="1" applyBorder="1"/>
    <xf numFmtId="0" fontId="29" fillId="2" borderId="27" xfId="5" applyFont="1" applyFill="1" applyBorder="1"/>
    <xf numFmtId="0" fontId="1" fillId="2" borderId="27" xfId="5" applyFont="1" applyFill="1" applyBorder="1"/>
    <xf numFmtId="0" fontId="37" fillId="0" borderId="0" xfId="5" applyFont="1" applyAlignment="1">
      <alignment horizontal="right"/>
    </xf>
    <xf numFmtId="0" fontId="17" fillId="0" borderId="17" xfId="5" applyFont="1" applyBorder="1" applyAlignment="1">
      <alignment horizontal="left" wrapText="1"/>
    </xf>
    <xf numFmtId="0" fontId="17" fillId="0" borderId="46" xfId="5" applyFont="1" applyBorder="1" applyAlignment="1">
      <alignment horizontal="center" wrapText="1"/>
    </xf>
    <xf numFmtId="0" fontId="34" fillId="0" borderId="0" xfId="5" applyFont="1" applyAlignment="1">
      <alignment horizontal="center" wrapText="1"/>
    </xf>
    <xf numFmtId="0" fontId="17" fillId="0" borderId="46" xfId="5" applyFont="1" applyBorder="1"/>
    <xf numFmtId="0" fontId="17" fillId="0" borderId="14" xfId="5" applyFont="1" applyBorder="1" applyAlignment="1">
      <alignment horizontal="right"/>
    </xf>
    <xf numFmtId="0" fontId="17" fillId="0" borderId="46" xfId="5" applyFont="1" applyBorder="1" applyAlignment="1">
      <alignment horizontal="right"/>
    </xf>
    <xf numFmtId="0" fontId="17" fillId="0" borderId="0" xfId="5" applyFont="1" applyAlignment="1">
      <alignment horizontal="right"/>
    </xf>
    <xf numFmtId="0" fontId="17" fillId="0" borderId="46" xfId="5" applyFont="1" applyBorder="1" applyAlignment="1">
      <alignment horizontal="center"/>
    </xf>
    <xf numFmtId="0" fontId="18" fillId="3" borderId="28" xfId="5" applyFont="1" applyFill="1" applyBorder="1" applyAlignment="1">
      <alignment horizontal="right"/>
    </xf>
    <xf numFmtId="0" fontId="18" fillId="3" borderId="29" xfId="5" applyFont="1" applyFill="1" applyBorder="1"/>
    <xf numFmtId="0" fontId="18" fillId="3" borderId="29" xfId="5" applyFont="1" applyFill="1" applyBorder="1" applyAlignment="1">
      <alignment horizontal="center"/>
    </xf>
    <xf numFmtId="167" fontId="17" fillId="3" borderId="29" xfId="5" applyNumberFormat="1" applyFont="1" applyFill="1" applyBorder="1"/>
    <xf numFmtId="0" fontId="17" fillId="0" borderId="30" xfId="5" applyFont="1" applyBorder="1" applyAlignment="1">
      <alignment horizontal="left" wrapText="1"/>
    </xf>
    <xf numFmtId="0" fontId="34" fillId="0" borderId="45" xfId="5" applyFont="1" applyBorder="1" applyAlignment="1">
      <alignment horizontal="center" vertical="center" wrapText="1"/>
    </xf>
    <xf numFmtId="0" fontId="17" fillId="0" borderId="28" xfId="5" applyFont="1" applyBorder="1" applyAlignment="1">
      <alignment horizontal="right"/>
    </xf>
    <xf numFmtId="0" fontId="17" fillId="0" borderId="32" xfId="5" applyFont="1" applyBorder="1"/>
    <xf numFmtId="0" fontId="17" fillId="0" borderId="29" xfId="5" applyFont="1" applyBorder="1" applyAlignment="1">
      <alignment horizontal="right"/>
    </xf>
    <xf numFmtId="0" fontId="17" fillId="0" borderId="33" xfId="5" applyFont="1" applyBorder="1" applyAlignment="1">
      <alignment horizontal="right"/>
    </xf>
    <xf numFmtId="0" fontId="18" fillId="3" borderId="27" xfId="5" applyFont="1" applyFill="1" applyBorder="1"/>
    <xf numFmtId="0" fontId="18" fillId="3" borderId="34" xfId="5" applyFont="1" applyFill="1" applyBorder="1"/>
    <xf numFmtId="0" fontId="18" fillId="3" borderId="24" xfId="5" applyFont="1" applyFill="1" applyBorder="1" applyAlignment="1">
      <alignment horizontal="right"/>
    </xf>
    <xf numFmtId="0" fontId="15" fillId="0" borderId="0" xfId="5" applyFont="1" applyAlignment="1">
      <alignment horizontal="right"/>
    </xf>
    <xf numFmtId="0" fontId="15" fillId="0" borderId="0" xfId="5" applyFont="1"/>
    <xf numFmtId="0" fontId="34" fillId="0" borderId="0" xfId="5" applyFont="1" applyAlignment="1">
      <alignment horizontal="right"/>
    </xf>
    <xf numFmtId="0" fontId="17" fillId="0" borderId="22" xfId="5" applyFont="1" applyBorder="1" applyAlignment="1">
      <alignment horizontal="center"/>
    </xf>
    <xf numFmtId="0" fontId="17" fillId="0" borderId="19" xfId="5" applyFont="1" applyBorder="1"/>
    <xf numFmtId="0" fontId="17" fillId="0" borderId="25" xfId="5" applyFont="1" applyBorder="1"/>
    <xf numFmtId="0" fontId="17" fillId="0" borderId="20" xfId="5" applyFont="1" applyBorder="1"/>
    <xf numFmtId="0" fontId="17" fillId="0" borderId="4" xfId="5" applyFont="1" applyBorder="1"/>
    <xf numFmtId="0" fontId="14" fillId="0" borderId="0" xfId="5" applyFont="1" applyAlignment="1">
      <alignment horizontal="left"/>
    </xf>
    <xf numFmtId="0" fontId="14" fillId="0" borderId="0" xfId="5" applyFont="1" applyAlignment="1">
      <alignment horizontal="right"/>
    </xf>
    <xf numFmtId="0" fontId="18" fillId="0" borderId="0" xfId="5" applyFont="1" applyAlignment="1">
      <alignment horizontal="right"/>
    </xf>
    <xf numFmtId="0" fontId="18" fillId="0" borderId="30" xfId="5" applyFont="1" applyBorder="1" applyAlignment="1">
      <alignment wrapText="1"/>
    </xf>
    <xf numFmtId="166" fontId="17" fillId="0" borderId="7" xfId="5" applyNumberFormat="1" applyFont="1" applyBorder="1" applyAlignment="1">
      <alignment horizontal="center" wrapText="1"/>
    </xf>
    <xf numFmtId="166" fontId="17" fillId="0" borderId="31" xfId="5" applyNumberFormat="1" applyFont="1" applyBorder="1" applyAlignment="1">
      <alignment horizontal="center" wrapText="1"/>
    </xf>
    <xf numFmtId="166" fontId="17" fillId="0" borderId="14" xfId="5" applyNumberFormat="1" applyFont="1" applyBorder="1" applyAlignment="1">
      <alignment horizontal="center"/>
    </xf>
    <xf numFmtId="166" fontId="17" fillId="0" borderId="25" xfId="5" applyNumberFormat="1" applyFont="1" applyBorder="1" applyAlignment="1">
      <alignment horizontal="right"/>
    </xf>
    <xf numFmtId="0" fontId="17" fillId="3" borderId="41" xfId="5" applyFont="1" applyFill="1" applyBorder="1" applyAlignment="1">
      <alignment wrapText="1"/>
    </xf>
    <xf numFmtId="0" fontId="17" fillId="3" borderId="42" xfId="5" applyFont="1" applyFill="1" applyBorder="1" applyAlignment="1">
      <alignment horizontal="center"/>
    </xf>
    <xf numFmtId="166" fontId="17" fillId="2" borderId="59" xfId="5" applyNumberFormat="1" applyFont="1" applyFill="1" applyBorder="1" applyAlignment="1">
      <alignment horizontal="right"/>
    </xf>
    <xf numFmtId="0" fontId="17" fillId="0" borderId="7" xfId="5" applyFont="1" applyBorder="1" applyAlignment="1">
      <alignment horizontal="center"/>
    </xf>
    <xf numFmtId="0" fontId="17" fillId="0" borderId="31" xfId="5" applyFont="1" applyBorder="1" applyAlignment="1">
      <alignment horizontal="right"/>
    </xf>
    <xf numFmtId="166" fontId="17" fillId="3" borderId="42" xfId="5" applyNumberFormat="1" applyFont="1" applyFill="1" applyBorder="1" applyAlignment="1">
      <alignment horizontal="center"/>
    </xf>
    <xf numFmtId="166" fontId="17" fillId="0" borderId="7" xfId="5" applyNumberFormat="1" applyFont="1" applyBorder="1" applyAlignment="1">
      <alignment horizontal="center"/>
    </xf>
    <xf numFmtId="166" fontId="17" fillId="0" borderId="31" xfId="5" applyNumberFormat="1" applyFont="1" applyBorder="1"/>
    <xf numFmtId="166" fontId="17" fillId="0" borderId="31" xfId="5" applyNumberFormat="1" applyFont="1" applyBorder="1" applyAlignment="1">
      <alignment horizontal="right"/>
    </xf>
    <xf numFmtId="0" fontId="18" fillId="3" borderId="28" xfId="5" applyFont="1" applyFill="1" applyBorder="1" applyAlignment="1">
      <alignment horizontal="left"/>
    </xf>
    <xf numFmtId="166" fontId="18" fillId="3" borderId="10" xfId="5" applyNumberFormat="1" applyFont="1" applyFill="1" applyBorder="1" applyAlignment="1">
      <alignment horizontal="right"/>
    </xf>
    <xf numFmtId="0" fontId="28" fillId="0" borderId="0" xfId="5"/>
    <xf numFmtId="166" fontId="18" fillId="6" borderId="22" xfId="5" applyNumberFormat="1" applyFont="1" applyFill="1" applyBorder="1" applyAlignment="1">
      <alignment horizontal="right"/>
    </xf>
    <xf numFmtId="0" fontId="18" fillId="0" borderId="46" xfId="5" applyFont="1" applyBorder="1" applyAlignment="1">
      <alignment horizontal="center"/>
    </xf>
    <xf numFmtId="0" fontId="18" fillId="0" borderId="0" xfId="5" applyFont="1" applyAlignment="1">
      <alignment horizontal="center"/>
    </xf>
    <xf numFmtId="0" fontId="0" fillId="0" borderId="39" xfId="0" applyBorder="1"/>
    <xf numFmtId="0" fontId="17" fillId="0" borderId="39" xfId="5" applyFont="1" applyBorder="1" applyAlignment="1">
      <alignment horizontal="center" wrapText="1"/>
    </xf>
    <xf numFmtId="0" fontId="17" fillId="0" borderId="39" xfId="5" applyFont="1" applyBorder="1"/>
    <xf numFmtId="0" fontId="18" fillId="0" borderId="39" xfId="5" applyFont="1" applyBorder="1" applyAlignment="1">
      <alignment horizontal="right"/>
    </xf>
    <xf numFmtId="0" fontId="29" fillId="2" borderId="3" xfId="5" applyFont="1" applyFill="1" applyBorder="1"/>
    <xf numFmtId="0" fontId="29" fillId="0" borderId="39" xfId="5" applyFont="1" applyBorder="1"/>
    <xf numFmtId="166" fontId="18" fillId="0" borderId="0" xfId="5" applyNumberFormat="1" applyFont="1" applyAlignment="1">
      <alignment horizontal="right"/>
    </xf>
    <xf numFmtId="0" fontId="17" fillId="0" borderId="17" xfId="5" applyFont="1" applyBorder="1" applyAlignment="1">
      <alignment horizontal="center" vertical="center" wrapText="1"/>
    </xf>
    <xf numFmtId="0" fontId="17" fillId="0" borderId="18" xfId="5" applyFont="1" applyBorder="1" applyAlignment="1">
      <alignment horizontal="center" vertical="center" wrapText="1"/>
    </xf>
    <xf numFmtId="0" fontId="17" fillId="0" borderId="22" xfId="5" applyFont="1" applyBorder="1" applyAlignment="1">
      <alignment horizontal="center" vertical="center" wrapText="1"/>
    </xf>
    <xf numFmtId="0" fontId="17" fillId="0" borderId="23" xfId="5" applyFont="1" applyBorder="1" applyAlignment="1">
      <alignment horizontal="center" vertical="center" wrapText="1"/>
    </xf>
    <xf numFmtId="166" fontId="17" fillId="0" borderId="7" xfId="5" applyNumberFormat="1" applyFont="1" applyBorder="1"/>
    <xf numFmtId="2" fontId="17" fillId="0" borderId="38" xfId="5" applyNumberFormat="1" applyFont="1" applyBorder="1" applyAlignment="1">
      <alignment horizontal="center"/>
    </xf>
    <xf numFmtId="0" fontId="17" fillId="0" borderId="14" xfId="5" applyFont="1" applyBorder="1" applyAlignment="1">
      <alignment horizontal="center"/>
    </xf>
    <xf numFmtId="0" fontId="18" fillId="3" borderId="27" xfId="5" applyFont="1" applyFill="1" applyBorder="1" applyAlignment="1">
      <alignment horizontal="center"/>
    </xf>
    <xf numFmtId="0" fontId="1" fillId="0" borderId="0" xfId="5" applyFont="1" applyAlignment="1">
      <alignment horizontal="center" vertical="center" wrapText="1"/>
    </xf>
    <xf numFmtId="166" fontId="1" fillId="0" borderId="46" xfId="5" applyNumberFormat="1" applyFont="1" applyBorder="1"/>
    <xf numFmtId="2" fontId="1" fillId="0" borderId="0" xfId="5" applyNumberFormat="1" applyFont="1" applyAlignment="1">
      <alignment horizontal="center"/>
    </xf>
    <xf numFmtId="0" fontId="1" fillId="0" borderId="46" xfId="5" applyFont="1" applyBorder="1" applyAlignment="1">
      <alignment horizontal="center"/>
    </xf>
    <xf numFmtId="0" fontId="18" fillId="3" borderId="17" xfId="5" applyFont="1" applyFill="1" applyBorder="1" applyAlignment="1">
      <alignment horizontal="center"/>
    </xf>
    <xf numFmtId="168" fontId="18" fillId="3" borderId="24" xfId="5" applyNumberFormat="1" applyFont="1" applyFill="1" applyBorder="1" applyAlignment="1">
      <alignment horizontal="right"/>
    </xf>
    <xf numFmtId="0" fontId="1" fillId="2" borderId="24" xfId="5" applyFont="1" applyFill="1" applyBorder="1"/>
    <xf numFmtId="0" fontId="18" fillId="0" borderId="17" xfId="5" applyFont="1" applyBorder="1" applyAlignment="1">
      <alignment horizontal="left" wrapText="1"/>
    </xf>
    <xf numFmtId="0" fontId="34" fillId="0" borderId="43" xfId="5" applyFont="1" applyBorder="1" applyAlignment="1">
      <alignment horizontal="center" wrapText="1"/>
    </xf>
    <xf numFmtId="0" fontId="17" fillId="0" borderId="22" xfId="5" applyFont="1" applyBorder="1" applyAlignment="1">
      <alignment horizontal="center" wrapText="1"/>
    </xf>
    <xf numFmtId="0" fontId="17" fillId="0" borderId="7" xfId="5" applyFont="1" applyBorder="1"/>
    <xf numFmtId="166" fontId="17" fillId="4" borderId="9" xfId="5" applyNumberFormat="1" applyFont="1" applyFill="1" applyBorder="1"/>
    <xf numFmtId="0" fontId="17" fillId="0" borderId="15" xfId="5" applyFont="1" applyBorder="1"/>
    <xf numFmtId="0" fontId="17" fillId="0" borderId="16" xfId="5" applyFont="1" applyBorder="1" applyAlignment="1">
      <alignment horizontal="right"/>
    </xf>
    <xf numFmtId="166" fontId="17" fillId="0" borderId="44" xfId="5" applyNumberFormat="1" applyFont="1" applyBorder="1"/>
    <xf numFmtId="0" fontId="17" fillId="0" borderId="44" xfId="5" applyFont="1" applyBorder="1"/>
    <xf numFmtId="166" fontId="17" fillId="4" borderId="25" xfId="5" applyNumberFormat="1" applyFont="1" applyFill="1" applyBorder="1"/>
    <xf numFmtId="0" fontId="17" fillId="3" borderId="29" xfId="5" applyFont="1" applyFill="1" applyBorder="1"/>
    <xf numFmtId="166" fontId="18" fillId="2" borderId="10" xfId="5" applyNumberFormat="1" applyFont="1" applyFill="1" applyBorder="1"/>
    <xf numFmtId="0" fontId="18" fillId="0" borderId="30" xfId="5" applyFont="1" applyBorder="1" applyAlignment="1">
      <alignment horizontal="left" wrapText="1"/>
    </xf>
    <xf numFmtId="0" fontId="17" fillId="0" borderId="45" xfId="5" applyFont="1" applyBorder="1" applyAlignment="1">
      <alignment horizontal="center" vertical="center" wrapText="1"/>
    </xf>
    <xf numFmtId="0" fontId="17" fillId="0" borderId="7" xfId="5" applyFont="1" applyBorder="1" applyAlignment="1">
      <alignment horizontal="center" vertical="center"/>
    </xf>
    <xf numFmtId="0" fontId="1" fillId="0" borderId="7" xfId="5" applyFont="1" applyBorder="1"/>
    <xf numFmtId="166" fontId="17" fillId="4" borderId="19" xfId="5" applyNumberFormat="1" applyFont="1" applyFill="1" applyBorder="1"/>
    <xf numFmtId="166" fontId="18" fillId="2" borderId="33" xfId="5" applyNumberFormat="1" applyFont="1" applyFill="1" applyBorder="1" applyAlignment="1">
      <alignment horizontal="right"/>
    </xf>
    <xf numFmtId="0" fontId="18" fillId="0" borderId="17" xfId="5" applyFont="1" applyBorder="1" applyAlignment="1">
      <alignment horizontal="left"/>
    </xf>
    <xf numFmtId="0" fontId="38" fillId="0" borderId="55" xfId="5" applyFont="1" applyBorder="1"/>
    <xf numFmtId="0" fontId="17" fillId="0" borderId="54" xfId="5" applyFont="1" applyBorder="1"/>
    <xf numFmtId="166" fontId="17" fillId="3" borderId="19" xfId="5" applyNumberFormat="1" applyFont="1" applyFill="1" applyBorder="1"/>
    <xf numFmtId="0" fontId="38" fillId="0" borderId="38" xfId="5" applyFont="1" applyBorder="1" applyAlignment="1">
      <alignment horizontal="left" wrapText="1"/>
    </xf>
    <xf numFmtId="0" fontId="17" fillId="0" borderId="15" xfId="5" applyFont="1" applyBorder="1" applyAlignment="1">
      <alignment vertical="center" wrapText="1"/>
    </xf>
    <xf numFmtId="0" fontId="17" fillId="0" borderId="13" xfId="5" applyFont="1" applyBorder="1" applyAlignment="1">
      <alignment vertical="center"/>
    </xf>
    <xf numFmtId="166" fontId="17" fillId="3" borderId="25" xfId="5" applyNumberFormat="1" applyFont="1" applyFill="1" applyBorder="1"/>
    <xf numFmtId="166" fontId="17" fillId="0" borderId="25" xfId="5" applyNumberFormat="1" applyFont="1" applyBorder="1"/>
    <xf numFmtId="0" fontId="38" fillId="0" borderId="49" xfId="5" applyFont="1" applyBorder="1" applyAlignment="1">
      <alignment horizontal="left" wrapText="1"/>
    </xf>
    <xf numFmtId="166" fontId="18" fillId="3" borderId="33" xfId="5" applyNumberFormat="1" applyFont="1" applyFill="1" applyBorder="1" applyAlignment="1">
      <alignment horizontal="right"/>
    </xf>
    <xf numFmtId="0" fontId="17" fillId="0" borderId="55" xfId="5" applyFont="1" applyBorder="1"/>
    <xf numFmtId="0" fontId="39" fillId="4" borderId="17" xfId="0" applyFont="1" applyFill="1" applyBorder="1" applyAlignment="1">
      <alignment horizontal="center" vertical="center" wrapText="1"/>
    </xf>
    <xf numFmtId="0" fontId="39" fillId="4" borderId="22" xfId="0" applyFont="1" applyFill="1" applyBorder="1" applyAlignment="1">
      <alignment horizontal="center" vertical="center" wrapText="1"/>
    </xf>
    <xf numFmtId="0" fontId="41" fillId="3" borderId="3" xfId="0" applyFont="1" applyFill="1" applyBorder="1" applyAlignment="1">
      <alignment horizontal="right"/>
    </xf>
    <xf numFmtId="3" fontId="40" fillId="10" borderId="3" xfId="0" applyNumberFormat="1" applyFont="1" applyFill="1" applyBorder="1" applyAlignment="1">
      <alignment horizontal="right" wrapText="1"/>
    </xf>
    <xf numFmtId="0" fontId="22" fillId="3" borderId="65" xfId="0" applyFont="1" applyFill="1" applyBorder="1" applyAlignment="1">
      <alignment horizontal="center" vertical="center"/>
    </xf>
    <xf numFmtId="0" fontId="22" fillId="3" borderId="5" xfId="0" applyFont="1" applyFill="1" applyBorder="1" applyAlignment="1">
      <alignment horizontal="center" vertical="center"/>
    </xf>
    <xf numFmtId="0" fontId="42" fillId="0" borderId="0" xfId="0" applyFont="1"/>
    <xf numFmtId="0" fontId="43" fillId="0" borderId="0" xfId="0" applyFont="1"/>
    <xf numFmtId="0" fontId="43" fillId="0" borderId="0" xfId="0" applyFont="1" applyAlignment="1">
      <alignment horizontal="center"/>
    </xf>
    <xf numFmtId="0" fontId="42" fillId="0" borderId="3" xfId="0" applyFont="1" applyBorder="1"/>
    <xf numFmtId="0" fontId="42" fillId="8" borderId="38" xfId="0" applyFont="1" applyFill="1" applyBorder="1"/>
    <xf numFmtId="0" fontId="42" fillId="0" borderId="46" xfId="0" applyFont="1" applyBorder="1"/>
    <xf numFmtId="0" fontId="42" fillId="8" borderId="38" xfId="0" applyFont="1" applyFill="1" applyBorder="1" applyAlignment="1">
      <alignment horizontal="center" vertical="center" wrapText="1"/>
    </xf>
    <xf numFmtId="0" fontId="42" fillId="8" borderId="38" xfId="0" applyFont="1" applyFill="1" applyBorder="1" applyAlignment="1">
      <alignment wrapText="1"/>
    </xf>
    <xf numFmtId="0" fontId="43" fillId="0" borderId="46" xfId="0" applyFont="1" applyBorder="1"/>
    <xf numFmtId="0" fontId="43" fillId="0" borderId="14" xfId="0" applyFont="1" applyBorder="1" applyAlignment="1">
      <alignment horizontal="left"/>
    </xf>
    <xf numFmtId="0" fontId="43" fillId="0" borderId="14" xfId="4" applyNumberFormat="1" applyFont="1" applyBorder="1"/>
    <xf numFmtId="0" fontId="43" fillId="0" borderId="14" xfId="0" applyFont="1" applyBorder="1"/>
    <xf numFmtId="0" fontId="43" fillId="0" borderId="38" xfId="4" applyNumberFormat="1" applyFont="1" applyBorder="1"/>
    <xf numFmtId="0" fontId="42" fillId="0" borderId="14" xfId="0" applyFont="1" applyBorder="1" applyAlignment="1">
      <alignment horizontal="left"/>
    </xf>
    <xf numFmtId="0" fontId="42" fillId="0" borderId="14" xfId="4" applyNumberFormat="1" applyFont="1" applyBorder="1"/>
    <xf numFmtId="0" fontId="43" fillId="0" borderId="14" xfId="0" applyFont="1" applyBorder="1" applyAlignment="1">
      <alignment horizontal="right"/>
    </xf>
    <xf numFmtId="0" fontId="43" fillId="0" borderId="38" xfId="0" applyFont="1" applyBorder="1"/>
    <xf numFmtId="0" fontId="42" fillId="3" borderId="14" xfId="0" applyFont="1" applyFill="1" applyBorder="1" applyAlignment="1">
      <alignment wrapText="1"/>
    </xf>
    <xf numFmtId="0" fontId="43" fillId="0" borderId="0" xfId="0" applyFont="1" applyAlignment="1">
      <alignment horizontal="left"/>
    </xf>
    <xf numFmtId="0" fontId="42" fillId="7" borderId="0" xfId="0" applyFont="1" applyFill="1" applyAlignment="1">
      <alignment horizontal="left"/>
    </xf>
    <xf numFmtId="0" fontId="43" fillId="7" borderId="0" xfId="0" applyFont="1" applyFill="1"/>
    <xf numFmtId="0" fontId="42" fillId="7" borderId="30" xfId="0" applyFont="1" applyFill="1" applyBorder="1" applyAlignment="1">
      <alignment horizontal="left" vertical="center" wrapText="1"/>
    </xf>
    <xf numFmtId="0" fontId="42" fillId="7" borderId="45" xfId="0" applyFont="1" applyFill="1" applyBorder="1"/>
    <xf numFmtId="0" fontId="42" fillId="7" borderId="53" xfId="0" applyFont="1" applyFill="1" applyBorder="1"/>
    <xf numFmtId="0" fontId="42" fillId="7" borderId="31" xfId="0" applyFont="1" applyFill="1" applyBorder="1" applyAlignment="1">
      <alignment wrapText="1"/>
    </xf>
    <xf numFmtId="0" fontId="43" fillId="0" borderId="14" xfId="1" applyNumberFormat="1" applyFont="1" applyBorder="1"/>
    <xf numFmtId="0" fontId="44" fillId="0" borderId="14" xfId="1" applyNumberFormat="1" applyFont="1" applyBorder="1"/>
    <xf numFmtId="0" fontId="43" fillId="6" borderId="14" xfId="0" applyFont="1" applyFill="1" applyBorder="1" applyAlignment="1">
      <alignment horizontal="left"/>
    </xf>
    <xf numFmtId="0" fontId="43" fillId="6" borderId="14" xfId="0" applyFont="1" applyFill="1" applyBorder="1"/>
    <xf numFmtId="0" fontId="42" fillId="6" borderId="14" xfId="1" applyNumberFormat="1" applyFont="1" applyFill="1" applyBorder="1"/>
    <xf numFmtId="0" fontId="43" fillId="0" borderId="52" xfId="0" applyFont="1" applyBorder="1" applyAlignment="1">
      <alignment horizontal="left"/>
    </xf>
    <xf numFmtId="0" fontId="43" fillId="0" borderId="44" xfId="0" applyFont="1" applyBorder="1"/>
    <xf numFmtId="0" fontId="42" fillId="8" borderId="52" xfId="0" applyFont="1" applyFill="1" applyBorder="1"/>
    <xf numFmtId="0" fontId="43" fillId="8" borderId="38" xfId="0" applyFont="1" applyFill="1" applyBorder="1"/>
    <xf numFmtId="0" fontId="43" fillId="8" borderId="44" xfId="0" applyFont="1" applyFill="1" applyBorder="1"/>
    <xf numFmtId="0" fontId="43" fillId="0" borderId="39" xfId="0" applyFont="1" applyBorder="1"/>
    <xf numFmtId="0" fontId="43" fillId="0" borderId="13" xfId="0" applyFont="1" applyBorder="1" applyAlignment="1">
      <alignment horizontal="left"/>
    </xf>
    <xf numFmtId="0" fontId="43" fillId="0" borderId="50" xfId="0" applyFont="1" applyBorder="1"/>
    <xf numFmtId="0" fontId="43" fillId="0" borderId="16" xfId="0" applyFont="1" applyBorder="1"/>
    <xf numFmtId="0" fontId="42" fillId="3" borderId="17" xfId="0" applyFont="1" applyFill="1" applyBorder="1" applyAlignment="1">
      <alignment wrapText="1"/>
    </xf>
    <xf numFmtId="0" fontId="43" fillId="3" borderId="34" xfId="0" applyFont="1" applyFill="1" applyBorder="1"/>
    <xf numFmtId="0" fontId="42" fillId="0" borderId="39" xfId="0" applyFont="1" applyBorder="1"/>
    <xf numFmtId="0" fontId="42" fillId="7" borderId="52" xfId="0" applyFont="1" applyFill="1" applyBorder="1"/>
    <xf numFmtId="0" fontId="43" fillId="7" borderId="38" xfId="0" applyFont="1" applyFill="1" applyBorder="1"/>
    <xf numFmtId="0" fontId="43" fillId="7" borderId="44" xfId="0" applyFont="1" applyFill="1" applyBorder="1"/>
    <xf numFmtId="0" fontId="35" fillId="0" borderId="0" xfId="0" applyFont="1"/>
    <xf numFmtId="0" fontId="31" fillId="2" borderId="30" xfId="5" applyFont="1" applyFill="1" applyBorder="1" applyAlignment="1">
      <alignment wrapText="1"/>
    </xf>
    <xf numFmtId="0" fontId="31" fillId="2" borderId="7" xfId="5" applyFont="1" applyFill="1" applyBorder="1" applyAlignment="1">
      <alignment horizontal="center" wrapText="1"/>
    </xf>
    <xf numFmtId="0" fontId="31" fillId="2" borderId="13" xfId="5" applyFont="1" applyFill="1" applyBorder="1" applyAlignment="1">
      <alignment wrapText="1"/>
    </xf>
    <xf numFmtId="0" fontId="45" fillId="2" borderId="38" xfId="5" applyFont="1" applyFill="1" applyBorder="1" applyAlignment="1">
      <alignment horizontal="center" wrapText="1"/>
    </xf>
    <xf numFmtId="0" fontId="31" fillId="2" borderId="14" xfId="5" applyFont="1" applyFill="1" applyBorder="1" applyAlignment="1">
      <alignment horizontal="center" wrapText="1"/>
    </xf>
    <xf numFmtId="0" fontId="45" fillId="0" borderId="11" xfId="5" applyFont="1" applyBorder="1" applyAlignment="1">
      <alignment wrapText="1"/>
    </xf>
    <xf numFmtId="166" fontId="45" fillId="0" borderId="12" xfId="5" applyNumberFormat="1" applyFont="1" applyBorder="1" applyAlignment="1">
      <alignment horizontal="center" wrapText="1"/>
    </xf>
    <xf numFmtId="0" fontId="45" fillId="0" borderId="12" xfId="5" applyFont="1" applyBorder="1" applyAlignment="1">
      <alignment horizontal="center"/>
    </xf>
    <xf numFmtId="166" fontId="45" fillId="0" borderId="14" xfId="5" applyNumberFormat="1" applyFont="1" applyBorder="1" applyAlignment="1">
      <alignment horizontal="right"/>
    </xf>
    <xf numFmtId="0" fontId="45" fillId="0" borderId="13" xfId="5" applyFont="1" applyBorder="1" applyAlignment="1">
      <alignment wrapText="1"/>
    </xf>
    <xf numFmtId="166" fontId="45" fillId="0" borderId="14" xfId="5" applyNumberFormat="1" applyFont="1" applyBorder="1" applyAlignment="1">
      <alignment horizontal="center" wrapText="1"/>
    </xf>
    <xf numFmtId="0" fontId="45" fillId="0" borderId="14" xfId="5" applyFont="1" applyBorder="1" applyAlignment="1">
      <alignment horizontal="center"/>
    </xf>
    <xf numFmtId="0" fontId="45" fillId="0" borderId="13" xfId="5" applyFont="1" applyBorder="1" applyAlignment="1">
      <alignment vertical="center" wrapText="1"/>
    </xf>
    <xf numFmtId="0" fontId="45" fillId="0" borderId="15" xfId="5" applyFont="1" applyBorder="1" applyAlignment="1">
      <alignment wrapText="1"/>
    </xf>
    <xf numFmtId="166" fontId="45" fillId="0" borderId="56" xfId="5" applyNumberFormat="1" applyFont="1" applyBorder="1" applyAlignment="1">
      <alignment horizontal="center" wrapText="1"/>
    </xf>
    <xf numFmtId="166" fontId="45" fillId="0" borderId="16" xfId="5" applyNumberFormat="1" applyFont="1" applyBorder="1" applyAlignment="1">
      <alignment horizontal="center" wrapText="1"/>
    </xf>
    <xf numFmtId="0" fontId="45" fillId="0" borderId="16" xfId="5" applyFont="1" applyBorder="1" applyAlignment="1">
      <alignment horizontal="center"/>
    </xf>
    <xf numFmtId="0" fontId="31" fillId="3" borderId="17" xfId="5" applyFont="1" applyFill="1" applyBorder="1" applyAlignment="1">
      <alignment horizontal="left"/>
    </xf>
    <xf numFmtId="0" fontId="31" fillId="3" borderId="23" xfId="5" applyFont="1" applyFill="1" applyBorder="1" applyAlignment="1">
      <alignment horizontal="center" wrapText="1"/>
    </xf>
    <xf numFmtId="0" fontId="31" fillId="3" borderId="18" xfId="5" applyFont="1" applyFill="1" applyBorder="1" applyAlignment="1">
      <alignment horizontal="center" wrapText="1"/>
    </xf>
    <xf numFmtId="0" fontId="31" fillId="3" borderId="18" xfId="5" applyFont="1" applyFill="1" applyBorder="1" applyAlignment="1">
      <alignment horizontal="center"/>
    </xf>
    <xf numFmtId="166" fontId="45" fillId="6" borderId="14" xfId="5" applyNumberFormat="1" applyFont="1" applyFill="1" applyBorder="1" applyAlignment="1">
      <alignment horizontal="right"/>
    </xf>
    <xf numFmtId="0" fontId="45" fillId="0" borderId="0" xfId="5" applyFont="1"/>
    <xf numFmtId="0" fontId="31" fillId="7" borderId="30" xfId="5" applyFont="1" applyFill="1" applyBorder="1" applyAlignment="1">
      <alignment wrapText="1"/>
    </xf>
    <xf numFmtId="0" fontId="45" fillId="7" borderId="64" xfId="5" applyFont="1" applyFill="1" applyBorder="1" applyAlignment="1">
      <alignment horizontal="center" wrapText="1"/>
    </xf>
    <xf numFmtId="0" fontId="31" fillId="7" borderId="7" xfId="5" applyFont="1" applyFill="1" applyBorder="1" applyAlignment="1">
      <alignment horizontal="center" wrapText="1"/>
    </xf>
    <xf numFmtId="0" fontId="31" fillId="7" borderId="11" xfId="5" applyFont="1" applyFill="1" applyBorder="1" applyAlignment="1">
      <alignment wrapText="1"/>
    </xf>
    <xf numFmtId="0" fontId="45" fillId="7" borderId="55" xfId="5" applyFont="1" applyFill="1" applyBorder="1" applyAlignment="1">
      <alignment horizontal="center" wrapText="1"/>
    </xf>
    <xf numFmtId="0" fontId="45" fillId="7" borderId="54" xfId="5" applyFont="1" applyFill="1" applyBorder="1" applyAlignment="1">
      <alignment horizontal="center" wrapText="1"/>
    </xf>
    <xf numFmtId="0" fontId="45" fillId="7" borderId="12" xfId="5" applyFont="1" applyFill="1" applyBorder="1" applyAlignment="1">
      <alignment horizontal="center" wrapText="1"/>
    </xf>
    <xf numFmtId="0" fontId="31" fillId="7" borderId="12" xfId="5" applyFont="1" applyFill="1" applyBorder="1" applyAlignment="1">
      <alignment horizontal="center" wrapText="1"/>
    </xf>
    <xf numFmtId="0" fontId="45" fillId="0" borderId="0" xfId="5" applyFont="1" applyAlignment="1">
      <alignment horizontal="center"/>
    </xf>
    <xf numFmtId="0" fontId="31" fillId="2" borderId="51" xfId="5" applyFont="1" applyFill="1" applyBorder="1" applyAlignment="1">
      <alignment vertical="top" wrapText="1"/>
    </xf>
    <xf numFmtId="0" fontId="31" fillId="2" borderId="7" xfId="5" applyFont="1" applyFill="1" applyBorder="1" applyAlignment="1">
      <alignment horizontal="center" vertical="center"/>
    </xf>
    <xf numFmtId="0" fontId="31" fillId="2" borderId="31" xfId="5" applyFont="1" applyFill="1" applyBorder="1" applyAlignment="1">
      <alignment horizontal="center" vertical="center"/>
    </xf>
    <xf numFmtId="0" fontId="45" fillId="0" borderId="12" xfId="5" applyFont="1" applyBorder="1"/>
    <xf numFmtId="166" fontId="45" fillId="0" borderId="19" xfId="5" applyNumberFormat="1" applyFont="1" applyBorder="1"/>
    <xf numFmtId="0" fontId="45" fillId="3" borderId="42" xfId="5" applyFont="1" applyFill="1" applyBorder="1"/>
    <xf numFmtId="166" fontId="47" fillId="6" borderId="59" xfId="5" applyNumberFormat="1" applyFont="1" applyFill="1" applyBorder="1"/>
    <xf numFmtId="0" fontId="31" fillId="7" borderId="51" xfId="5" applyFont="1" applyFill="1" applyBorder="1" applyAlignment="1">
      <alignment vertical="top" wrapText="1"/>
    </xf>
    <xf numFmtId="0" fontId="31" fillId="7" borderId="7" xfId="5" applyFont="1" applyFill="1" applyBorder="1" applyAlignment="1">
      <alignment horizontal="center" vertical="center"/>
    </xf>
    <xf numFmtId="0" fontId="31" fillId="7" borderId="31" xfId="5" applyFont="1" applyFill="1" applyBorder="1" applyAlignment="1">
      <alignment horizontal="center" vertical="center"/>
    </xf>
    <xf numFmtId="166" fontId="45" fillId="0" borderId="12" xfId="5" applyNumberFormat="1" applyFont="1" applyBorder="1" applyAlignment="1">
      <alignment horizontal="center"/>
    </xf>
    <xf numFmtId="166" fontId="45" fillId="0" borderId="19" xfId="5" applyNumberFormat="1" applyFont="1" applyBorder="1" applyAlignment="1">
      <alignment horizontal="center"/>
    </xf>
    <xf numFmtId="0" fontId="31" fillId="0" borderId="12" xfId="5" applyFont="1" applyBorder="1" applyAlignment="1">
      <alignment horizontal="center"/>
    </xf>
    <xf numFmtId="166" fontId="31" fillId="0" borderId="12" xfId="5" applyNumberFormat="1" applyFont="1" applyBorder="1" applyAlignment="1">
      <alignment horizontal="center"/>
    </xf>
    <xf numFmtId="0" fontId="29" fillId="7" borderId="17" xfId="5" applyFont="1" applyFill="1" applyBorder="1"/>
    <xf numFmtId="0" fontId="30" fillId="7" borderId="18" xfId="5" applyFont="1" applyFill="1" applyBorder="1" applyAlignment="1">
      <alignment horizontal="center" wrapText="1"/>
    </xf>
    <xf numFmtId="0" fontId="30" fillId="7" borderId="18" xfId="5" applyFont="1" applyFill="1" applyBorder="1" applyAlignment="1">
      <alignment horizontal="center" vertical="center" wrapText="1"/>
    </xf>
    <xf numFmtId="0" fontId="30" fillId="7" borderId="22" xfId="5" applyFont="1" applyFill="1" applyBorder="1" applyAlignment="1">
      <alignment horizontal="center" vertical="center" wrapText="1"/>
    </xf>
    <xf numFmtId="0" fontId="17" fillId="7" borderId="18" xfId="5" applyFont="1" applyFill="1" applyBorder="1" applyAlignment="1">
      <alignment horizontal="center" wrapText="1"/>
    </xf>
    <xf numFmtId="0" fontId="17" fillId="7" borderId="22" xfId="5" applyFont="1" applyFill="1" applyBorder="1" applyAlignment="1">
      <alignment horizontal="center" wrapText="1"/>
    </xf>
    <xf numFmtId="0" fontId="29" fillId="7" borderId="23" xfId="5" applyFont="1" applyFill="1" applyBorder="1"/>
    <xf numFmtId="0" fontId="36" fillId="7" borderId="27" xfId="5" applyFont="1" applyFill="1" applyBorder="1"/>
    <xf numFmtId="0" fontId="37" fillId="7" borderId="27" xfId="5" applyFont="1" applyFill="1" applyBorder="1" applyAlignment="1">
      <alignment horizontal="right"/>
    </xf>
    <xf numFmtId="0" fontId="37" fillId="7" borderId="24" xfId="5" applyFont="1" applyFill="1" applyBorder="1" applyAlignment="1">
      <alignment horizontal="right"/>
    </xf>
    <xf numFmtId="0" fontId="17" fillId="6" borderId="28" xfId="5" applyFont="1" applyFill="1" applyBorder="1" applyAlignment="1">
      <alignment horizontal="right"/>
    </xf>
    <xf numFmtId="0" fontId="17" fillId="6" borderId="47" xfId="5" applyFont="1" applyFill="1" applyBorder="1"/>
    <xf numFmtId="0" fontId="17" fillId="6" borderId="33" xfId="5" applyFont="1" applyFill="1" applyBorder="1" applyAlignment="1">
      <alignment horizontal="right"/>
    </xf>
    <xf numFmtId="0" fontId="0" fillId="0" borderId="0" xfId="0" applyAlignment="1">
      <alignment vertical="center"/>
    </xf>
    <xf numFmtId="0" fontId="17" fillId="0" borderId="31" xfId="5" applyFont="1" applyBorder="1" applyAlignment="1">
      <alignment horizontal="center" vertical="center" wrapText="1"/>
    </xf>
    <xf numFmtId="0" fontId="17" fillId="0" borderId="7" xfId="5" applyFont="1" applyBorder="1" applyAlignment="1">
      <alignment horizontal="center" vertical="center" wrapText="1"/>
    </xf>
    <xf numFmtId="0" fontId="34" fillId="0" borderId="46" xfId="5" applyFont="1" applyBorder="1" applyAlignment="1">
      <alignment horizontal="center" vertical="center" wrapText="1"/>
    </xf>
    <xf numFmtId="0" fontId="17" fillId="0" borderId="21" xfId="5" applyFont="1" applyBorder="1" applyAlignment="1">
      <alignment horizontal="center" vertical="center" wrapText="1"/>
    </xf>
    <xf numFmtId="0" fontId="17" fillId="0" borderId="4" xfId="5" applyFont="1" applyBorder="1" applyAlignment="1">
      <alignment horizontal="right" vertical="center" wrapText="1"/>
    </xf>
    <xf numFmtId="0" fontId="18" fillId="0" borderId="0" xfId="5" applyFont="1" applyAlignment="1">
      <alignment horizontal="left"/>
    </xf>
    <xf numFmtId="168" fontId="18" fillId="0" borderId="0" xfId="5" applyNumberFormat="1" applyFont="1" applyAlignment="1">
      <alignment horizontal="right"/>
    </xf>
    <xf numFmtId="0" fontId="18" fillId="3" borderId="28" xfId="5" applyFont="1" applyFill="1" applyBorder="1" applyAlignment="1">
      <alignment horizontal="left" vertical="center"/>
    </xf>
    <xf numFmtId="0" fontId="29" fillId="7" borderId="35" xfId="5" applyFont="1" applyFill="1" applyBorder="1"/>
    <xf numFmtId="0" fontId="29" fillId="7" borderId="27" xfId="5" applyFont="1" applyFill="1" applyBorder="1"/>
    <xf numFmtId="0" fontId="1" fillId="7" borderId="27" xfId="5" applyFont="1" applyFill="1" applyBorder="1"/>
    <xf numFmtId="0" fontId="29" fillId="7" borderId="3" xfId="5" applyFont="1" applyFill="1" applyBorder="1"/>
    <xf numFmtId="166" fontId="17" fillId="0" borderId="40" xfId="5" applyNumberFormat="1" applyFont="1" applyBorder="1" applyAlignment="1">
      <alignment horizontal="right"/>
    </xf>
    <xf numFmtId="0" fontId="17" fillId="0" borderId="46" xfId="5" applyFont="1" applyBorder="1" applyAlignment="1">
      <alignment horizontal="center" vertical="center" wrapText="1"/>
    </xf>
    <xf numFmtId="0" fontId="17" fillId="0" borderId="21" xfId="5" applyFont="1" applyBorder="1" applyAlignment="1">
      <alignment horizontal="center" vertical="center"/>
    </xf>
    <xf numFmtId="0" fontId="1" fillId="0" borderId="21" xfId="5" applyFont="1" applyBorder="1"/>
    <xf numFmtId="166" fontId="17" fillId="4" borderId="4" xfId="5" applyNumberFormat="1" applyFont="1" applyFill="1" applyBorder="1"/>
    <xf numFmtId="0" fontId="1" fillId="7" borderId="24" xfId="5" applyFont="1" applyFill="1" applyBorder="1"/>
    <xf numFmtId="3" fontId="2" fillId="0" borderId="0" xfId="1" applyNumberFormat="1" applyFont="1"/>
    <xf numFmtId="3" fontId="2" fillId="0" borderId="0" xfId="1" applyNumberFormat="1" applyFont="1" applyAlignment="1">
      <alignment horizontal="left"/>
    </xf>
    <xf numFmtId="3" fontId="4" fillId="3" borderId="3" xfId="1" applyNumberFormat="1" applyFont="1" applyFill="1" applyBorder="1"/>
    <xf numFmtId="3" fontId="4" fillId="0" borderId="0" xfId="1" applyNumberFormat="1" applyFont="1"/>
    <xf numFmtId="3" fontId="4" fillId="2" borderId="0" xfId="1" applyNumberFormat="1" applyFont="1" applyFill="1"/>
    <xf numFmtId="3" fontId="2" fillId="2" borderId="0" xfId="1" applyNumberFormat="1" applyFont="1" applyFill="1"/>
    <xf numFmtId="3" fontId="8" fillId="0" borderId="0" xfId="1" applyNumberFormat="1" applyFont="1"/>
    <xf numFmtId="3" fontId="2" fillId="0" borderId="3" xfId="1" applyNumberFormat="1" applyFont="1" applyBorder="1"/>
    <xf numFmtId="3" fontId="10" fillId="0" borderId="0" xfId="1" applyNumberFormat="1" applyFont="1"/>
    <xf numFmtId="3" fontId="21" fillId="0" borderId="0" xfId="1" applyNumberFormat="1" applyFont="1"/>
    <xf numFmtId="3" fontId="4" fillId="3" borderId="3" xfId="1" applyNumberFormat="1" applyFont="1" applyFill="1" applyBorder="1" applyAlignment="1">
      <alignment horizontal="left"/>
    </xf>
    <xf numFmtId="3" fontId="4" fillId="0" borderId="0" xfId="1" applyNumberFormat="1" applyFont="1" applyAlignment="1">
      <alignment horizontal="left"/>
    </xf>
    <xf numFmtId="3" fontId="4" fillId="6" borderId="0" xfId="1" applyNumberFormat="1" applyFont="1" applyFill="1"/>
    <xf numFmtId="3" fontId="2" fillId="0" borderId="11" xfId="1" applyNumberFormat="1" applyFont="1" applyBorder="1"/>
    <xf numFmtId="3" fontId="2" fillId="0" borderId="11" xfId="1" applyNumberFormat="1" applyFont="1" applyBorder="1" applyAlignment="1">
      <alignment vertical="center"/>
    </xf>
    <xf numFmtId="3" fontId="2" fillId="0" borderId="13" xfId="1" applyNumberFormat="1" applyFont="1" applyBorder="1" applyAlignment="1">
      <alignment vertical="center"/>
    </xf>
    <xf numFmtId="3" fontId="2" fillId="0" borderId="15" xfId="1" applyNumberFormat="1" applyFont="1" applyBorder="1" applyAlignment="1">
      <alignment vertical="center"/>
    </xf>
    <xf numFmtId="3" fontId="2" fillId="0" borderId="39" xfId="1" applyNumberFormat="1" applyFont="1" applyFill="1" applyBorder="1"/>
    <xf numFmtId="3" fontId="4" fillId="0" borderId="39" xfId="1" applyNumberFormat="1" applyFont="1" applyFill="1" applyBorder="1"/>
    <xf numFmtId="0" fontId="1" fillId="0" borderId="0" xfId="6"/>
    <xf numFmtId="0" fontId="48" fillId="0" borderId="0" xfId="6" applyFont="1" applyAlignment="1">
      <alignment horizontal="center" vertical="top"/>
    </xf>
    <xf numFmtId="0" fontId="49" fillId="3" borderId="60" xfId="6" applyFont="1" applyFill="1" applyBorder="1"/>
    <xf numFmtId="0" fontId="49" fillId="3" borderId="2" xfId="6" applyFont="1" applyFill="1" applyBorder="1"/>
    <xf numFmtId="0" fontId="35" fillId="0" borderId="3" xfId="6" applyFont="1" applyBorder="1"/>
    <xf numFmtId="0" fontId="1" fillId="0" borderId="4" xfId="6" applyBorder="1"/>
    <xf numFmtId="0" fontId="35" fillId="0" borderId="0" xfId="6" applyFont="1"/>
    <xf numFmtId="0" fontId="50" fillId="0" borderId="0" xfId="6" applyFont="1"/>
    <xf numFmtId="0" fontId="49" fillId="3" borderId="3" xfId="6" applyFont="1" applyFill="1" applyBorder="1" applyAlignment="1">
      <alignment wrapText="1"/>
    </xf>
    <xf numFmtId="0" fontId="1" fillId="0" borderId="60" xfId="6" applyBorder="1"/>
    <xf numFmtId="0" fontId="1" fillId="0" borderId="2" xfId="6" applyBorder="1"/>
    <xf numFmtId="0" fontId="51" fillId="0" borderId="0" xfId="6" applyFont="1"/>
    <xf numFmtId="0" fontId="52" fillId="3" borderId="3" xfId="6" applyFont="1" applyFill="1" applyBorder="1" applyAlignment="1">
      <alignment horizontal="center"/>
    </xf>
    <xf numFmtId="0" fontId="1" fillId="0" borderId="47" xfId="6" applyBorder="1"/>
    <xf numFmtId="0" fontId="43" fillId="7" borderId="50" xfId="0" applyFont="1" applyFill="1" applyBorder="1"/>
    <xf numFmtId="0" fontId="16" fillId="0" borderId="0" xfId="0" applyFont="1" applyAlignment="1">
      <alignment wrapText="1"/>
    </xf>
    <xf numFmtId="0" fontId="0" fillId="0" borderId="39" xfId="0" applyBorder="1" applyAlignment="1">
      <alignment horizontal="center" vertical="center"/>
    </xf>
    <xf numFmtId="0" fontId="0" fillId="0" borderId="0" xfId="0" applyAlignment="1">
      <alignment horizontal="center" vertical="center"/>
    </xf>
    <xf numFmtId="3" fontId="43" fillId="0" borderId="38" xfId="0" applyNumberFormat="1" applyFont="1" applyBorder="1"/>
    <xf numFmtId="3" fontId="43" fillId="0" borderId="50" xfId="0" applyNumberFormat="1" applyFont="1" applyBorder="1"/>
    <xf numFmtId="3" fontId="43" fillId="0" borderId="25" xfId="0" applyNumberFormat="1" applyFont="1" applyBorder="1"/>
    <xf numFmtId="3" fontId="43" fillId="3" borderId="34" xfId="0" applyNumberFormat="1" applyFont="1" applyFill="1" applyBorder="1"/>
    <xf numFmtId="3" fontId="43" fillId="3" borderId="18" xfId="0" applyNumberFormat="1" applyFont="1" applyFill="1" applyBorder="1"/>
    <xf numFmtId="0" fontId="16" fillId="0" borderId="14" xfId="0" applyFont="1" applyBorder="1" applyAlignment="1">
      <alignment wrapText="1"/>
    </xf>
    <xf numFmtId="169" fontId="16" fillId="0" borderId="12" xfId="1" applyNumberFormat="1" applyFont="1" applyBorder="1" applyAlignment="1">
      <alignment horizontal="right"/>
    </xf>
    <xf numFmtId="164" fontId="16" fillId="0" borderId="55" xfId="1" applyNumberFormat="1" applyFont="1" applyBorder="1" applyAlignment="1">
      <alignment horizontal="right" wrapText="1"/>
    </xf>
    <xf numFmtId="164" fontId="16" fillId="0" borderId="19" xfId="1" applyNumberFormat="1" applyFont="1" applyBorder="1" applyAlignment="1">
      <alignment horizontal="right"/>
    </xf>
    <xf numFmtId="0" fontId="16" fillId="5" borderId="14" xfId="0" applyFont="1" applyFill="1" applyBorder="1"/>
    <xf numFmtId="2" fontId="24" fillId="0" borderId="14" xfId="1" applyNumberFormat="1" applyFont="1" applyFill="1" applyBorder="1"/>
    <xf numFmtId="0" fontId="24" fillId="0" borderId="14" xfId="1" applyNumberFormat="1" applyFont="1" applyFill="1" applyBorder="1"/>
    <xf numFmtId="17" fontId="16" fillId="5" borderId="14" xfId="0" applyNumberFormat="1" applyFont="1" applyFill="1" applyBorder="1"/>
    <xf numFmtId="0" fontId="16" fillId="5" borderId="12" xfId="0" applyFont="1" applyFill="1" applyBorder="1"/>
    <xf numFmtId="17" fontId="16" fillId="5" borderId="12" xfId="0" applyNumberFormat="1" applyFont="1" applyFill="1" applyBorder="1"/>
    <xf numFmtId="4" fontId="16" fillId="0" borderId="12" xfId="1" applyNumberFormat="1" applyFont="1" applyFill="1" applyBorder="1"/>
    <xf numFmtId="4" fontId="16" fillId="5" borderId="19" xfId="1" applyNumberFormat="1" applyFont="1" applyFill="1" applyBorder="1"/>
    <xf numFmtId="2" fontId="17" fillId="0" borderId="17" xfId="5" applyNumberFormat="1" applyFont="1" applyBorder="1" applyAlignment="1">
      <alignment horizontal="center" wrapText="1"/>
    </xf>
    <xf numFmtId="3" fontId="2" fillId="0" borderId="3" xfId="1" applyNumberFormat="1" applyFont="1" applyBorder="1" applyAlignment="1">
      <alignment horizontal="left"/>
    </xf>
    <xf numFmtId="3" fontId="17" fillId="0" borderId="3" xfId="1" applyNumberFormat="1" applyFont="1" applyFill="1" applyBorder="1"/>
    <xf numFmtId="3" fontId="17" fillId="0" borderId="3" xfId="1" applyNumberFormat="1" applyFont="1" applyBorder="1"/>
    <xf numFmtId="4" fontId="53" fillId="0" borderId="3" xfId="0" applyNumberFormat="1" applyFont="1" applyBorder="1" applyAlignment="1" applyProtection="1">
      <alignment horizontal="right" vertical="top" wrapText="1"/>
      <protection locked="0"/>
    </xf>
    <xf numFmtId="0" fontId="17" fillId="0" borderId="3" xfId="0" applyFont="1" applyBorder="1"/>
    <xf numFmtId="3" fontId="17" fillId="0" borderId="3" xfId="0" applyNumberFormat="1" applyFont="1" applyBorder="1"/>
    <xf numFmtId="3" fontId="54" fillId="0" borderId="3" xfId="0" applyNumberFormat="1" applyFont="1" applyBorder="1" applyAlignment="1" applyProtection="1">
      <alignment horizontal="right" vertical="top" wrapText="1"/>
      <protection locked="0"/>
    </xf>
    <xf numFmtId="3" fontId="2" fillId="0" borderId="13" xfId="0" applyNumberFormat="1" applyFont="1" applyBorder="1"/>
    <xf numFmtId="3" fontId="9" fillId="0" borderId="0" xfId="0" applyNumberFormat="1" applyFont="1"/>
    <xf numFmtId="4" fontId="2" fillId="0" borderId="0" xfId="0" applyNumberFormat="1" applyFont="1"/>
    <xf numFmtId="3" fontId="9" fillId="0" borderId="0" xfId="0" applyNumberFormat="1" applyFont="1" applyAlignment="1">
      <alignment horizontal="left"/>
    </xf>
    <xf numFmtId="2" fontId="2" fillId="0" borderId="0" xfId="0" applyNumberFormat="1" applyFont="1" applyAlignment="1">
      <alignment horizontal="right"/>
    </xf>
    <xf numFmtId="0" fontId="2" fillId="5" borderId="0" xfId="0" applyFont="1" applyFill="1"/>
    <xf numFmtId="0" fontId="4" fillId="0" borderId="3" xfId="0" applyFont="1" applyBorder="1" applyAlignment="1">
      <alignment horizontal="center" wrapText="1"/>
    </xf>
    <xf numFmtId="10" fontId="2" fillId="0" borderId="0" xfId="0" applyNumberFormat="1" applyFont="1" applyAlignment="1">
      <alignment horizontal="right"/>
    </xf>
    <xf numFmtId="0" fontId="1" fillId="5" borderId="0" xfId="0" applyFont="1" applyFill="1"/>
    <xf numFmtId="3" fontId="4" fillId="5" borderId="14" xfId="1" applyNumberFormat="1" applyFont="1" applyFill="1" applyBorder="1" applyAlignment="1">
      <alignment vertical="top" wrapText="1"/>
    </xf>
    <xf numFmtId="3" fontId="4" fillId="5" borderId="0" xfId="1" applyNumberFormat="1" applyFont="1" applyFill="1" applyAlignment="1">
      <alignment vertical="top" wrapText="1"/>
    </xf>
    <xf numFmtId="3" fontId="4" fillId="5" borderId="4" xfId="1" applyNumberFormat="1" applyFont="1" applyFill="1" applyBorder="1" applyAlignment="1">
      <alignment vertical="top" wrapText="1"/>
    </xf>
    <xf numFmtId="3" fontId="4" fillId="5" borderId="3" xfId="1" applyNumberFormat="1" applyFont="1" applyFill="1" applyBorder="1"/>
    <xf numFmtId="3" fontId="2" fillId="5" borderId="0" xfId="1" applyNumberFormat="1" applyFont="1" applyFill="1"/>
    <xf numFmtId="0" fontId="2" fillId="5" borderId="0" xfId="1" applyNumberFormat="1" applyFont="1" applyFill="1" applyBorder="1"/>
    <xf numFmtId="0" fontId="4" fillId="5" borderId="0" xfId="1" applyNumberFormat="1" applyFont="1" applyFill="1" applyBorder="1" applyAlignment="1">
      <alignment horizontal="right"/>
    </xf>
    <xf numFmtId="3" fontId="4" fillId="5" borderId="0" xfId="1" applyNumberFormat="1" applyFont="1" applyFill="1" applyBorder="1" applyAlignment="1">
      <alignment vertical="top" wrapText="1"/>
    </xf>
    <xf numFmtId="3" fontId="4" fillId="5" borderId="35" xfId="1" applyNumberFormat="1" applyFont="1" applyFill="1" applyBorder="1"/>
    <xf numFmtId="3" fontId="2" fillId="5" borderId="39" xfId="1" applyNumberFormat="1" applyFont="1" applyFill="1" applyBorder="1"/>
    <xf numFmtId="0" fontId="2" fillId="3" borderId="17" xfId="0" applyFont="1" applyFill="1" applyBorder="1"/>
    <xf numFmtId="0" fontId="2" fillId="0" borderId="36" xfId="0" applyFont="1" applyBorder="1"/>
    <xf numFmtId="0" fontId="43" fillId="0" borderId="56" xfId="0" applyFont="1" applyBorder="1"/>
    <xf numFmtId="0" fontId="2" fillId="0" borderId="70" xfId="0" applyFont="1" applyBorder="1"/>
    <xf numFmtId="10" fontId="2" fillId="0" borderId="41" xfId="0" applyNumberFormat="1" applyFont="1" applyBorder="1"/>
    <xf numFmtId="0" fontId="43" fillId="0" borderId="45" xfId="0" applyFont="1" applyBorder="1"/>
    <xf numFmtId="3" fontId="2" fillId="0" borderId="0" xfId="0" applyNumberFormat="1" applyFont="1"/>
    <xf numFmtId="3" fontId="4" fillId="0" borderId="18" xfId="0" applyNumberFormat="1" applyFont="1" applyBorder="1" applyAlignment="1">
      <alignment horizontal="right"/>
    </xf>
    <xf numFmtId="0" fontId="56" fillId="0" borderId="39" xfId="0" applyFont="1" applyBorder="1"/>
    <xf numFmtId="2" fontId="24" fillId="5" borderId="25" xfId="0" applyNumberFormat="1" applyFont="1" applyFill="1" applyBorder="1"/>
    <xf numFmtId="170" fontId="16" fillId="0" borderId="14" xfId="9" applyNumberFormat="1" applyFont="1" applyBorder="1" applyAlignment="1">
      <alignment horizontal="right"/>
    </xf>
    <xf numFmtId="0" fontId="22" fillId="8" borderId="7" xfId="0" applyFont="1" applyFill="1" applyBorder="1"/>
    <xf numFmtId="0" fontId="22" fillId="8" borderId="30" xfId="0" applyFont="1" applyFill="1" applyBorder="1" applyAlignment="1">
      <alignment vertical="top" wrapText="1"/>
    </xf>
    <xf numFmtId="0" fontId="16" fillId="5" borderId="13" xfId="0" applyFont="1" applyFill="1" applyBorder="1"/>
    <xf numFmtId="0" fontId="22" fillId="8" borderId="31" xfId="0" applyFont="1" applyFill="1" applyBorder="1"/>
    <xf numFmtId="170" fontId="24" fillId="5" borderId="14" xfId="9" applyNumberFormat="1" applyFont="1" applyFill="1" applyBorder="1"/>
    <xf numFmtId="0" fontId="16" fillId="0" borderId="13" xfId="0" applyFont="1" applyBorder="1" applyAlignment="1">
      <alignment wrapText="1"/>
    </xf>
    <xf numFmtId="170" fontId="24" fillId="5" borderId="25" xfId="9" applyNumberFormat="1" applyFont="1" applyFill="1" applyBorder="1"/>
    <xf numFmtId="170" fontId="25" fillId="3" borderId="42" xfId="1" applyNumberFormat="1" applyFont="1" applyFill="1" applyBorder="1" applyAlignment="1">
      <alignment horizontal="right"/>
    </xf>
    <xf numFmtId="170" fontId="25" fillId="3" borderId="59" xfId="1" applyNumberFormat="1" applyFont="1" applyFill="1" applyBorder="1" applyAlignment="1">
      <alignment horizontal="right"/>
    </xf>
    <xf numFmtId="166" fontId="45" fillId="0" borderId="21" xfId="5" applyNumberFormat="1" applyFont="1" applyBorder="1" applyAlignment="1">
      <alignment horizontal="center" wrapText="1"/>
    </xf>
    <xf numFmtId="4" fontId="45" fillId="0" borderId="16" xfId="5" applyNumberFormat="1" applyFont="1" applyBorder="1" applyAlignment="1">
      <alignment horizontal="right"/>
    </xf>
    <xf numFmtId="166" fontId="45" fillId="6" borderId="22" xfId="5" applyNumberFormat="1" applyFont="1" applyFill="1" applyBorder="1" applyAlignment="1">
      <alignment horizontal="right"/>
    </xf>
    <xf numFmtId="0" fontId="16" fillId="0" borderId="30" xfId="0" applyFont="1" applyBorder="1" applyAlignment="1">
      <alignment wrapText="1"/>
    </xf>
    <xf numFmtId="166" fontId="45" fillId="0" borderId="25" xfId="5" applyNumberFormat="1" applyFont="1" applyBorder="1" applyAlignment="1">
      <alignment horizontal="right"/>
    </xf>
    <xf numFmtId="0" fontId="16" fillId="0" borderId="12" xfId="0" applyFont="1" applyBorder="1" applyAlignment="1">
      <alignment horizontal="center"/>
    </xf>
    <xf numFmtId="0" fontId="16" fillId="0" borderId="14" xfId="0" applyFont="1" applyBorder="1" applyAlignment="1">
      <alignment horizontal="center"/>
    </xf>
    <xf numFmtId="3" fontId="2" fillId="0" borderId="13" xfId="0" applyNumberFormat="1" applyFont="1" applyBorder="1" applyAlignment="1">
      <alignment vertical="center" wrapText="1"/>
    </xf>
    <xf numFmtId="0" fontId="22" fillId="8" borderId="16" xfId="0" applyFont="1" applyFill="1" applyBorder="1" applyAlignment="1">
      <alignment horizontal="center" vertical="center" wrapText="1"/>
    </xf>
    <xf numFmtId="0" fontId="16" fillId="8" borderId="16" xfId="0" applyFont="1" applyFill="1" applyBorder="1" applyAlignment="1">
      <alignment horizontal="center" vertical="center"/>
    </xf>
    <xf numFmtId="0" fontId="22" fillId="8" borderId="46" xfId="0" applyFont="1" applyFill="1" applyBorder="1" applyAlignment="1">
      <alignment horizontal="center" vertical="center" wrapText="1"/>
    </xf>
    <xf numFmtId="0" fontId="16" fillId="8" borderId="16" xfId="0" applyFont="1" applyFill="1" applyBorder="1" applyAlignment="1">
      <alignment horizontal="center" vertical="center" wrapText="1"/>
    </xf>
    <xf numFmtId="0" fontId="22" fillId="3" borderId="29" xfId="0" applyFont="1" applyFill="1" applyBorder="1"/>
    <xf numFmtId="165" fontId="16" fillId="0" borderId="7" xfId="8" applyFont="1" applyFill="1" applyBorder="1"/>
    <xf numFmtId="0" fontId="16" fillId="0" borderId="41" xfId="0" applyFont="1" applyBorder="1" applyAlignment="1">
      <alignment wrapText="1"/>
    </xf>
    <xf numFmtId="0" fontId="38" fillId="0" borderId="16" xfId="5" applyFont="1" applyBorder="1" applyAlignment="1">
      <alignment horizontal="left" wrapText="1"/>
    </xf>
    <xf numFmtId="166" fontId="17" fillId="3" borderId="16" xfId="5" applyNumberFormat="1" applyFont="1" applyFill="1" applyBorder="1"/>
    <xf numFmtId="166" fontId="18" fillId="3" borderId="24" xfId="5" applyNumberFormat="1" applyFont="1" applyFill="1" applyBorder="1" applyAlignment="1">
      <alignment horizontal="right"/>
    </xf>
    <xf numFmtId="165" fontId="16" fillId="0" borderId="14" xfId="8" applyFont="1" applyFill="1" applyBorder="1"/>
    <xf numFmtId="170" fontId="22" fillId="3" borderId="29" xfId="0" applyNumberFormat="1" applyFont="1" applyFill="1" applyBorder="1"/>
    <xf numFmtId="170" fontId="22" fillId="3" borderId="69" xfId="0" applyNumberFormat="1" applyFont="1" applyFill="1" applyBorder="1" applyAlignment="1">
      <alignment horizontal="right"/>
    </xf>
    <xf numFmtId="170" fontId="22" fillId="3" borderId="10" xfId="0" applyNumberFormat="1" applyFont="1" applyFill="1" applyBorder="1" applyAlignment="1">
      <alignment horizontal="right"/>
    </xf>
    <xf numFmtId="0" fontId="16" fillId="0" borderId="42" xfId="0" applyFont="1" applyBorder="1" applyAlignment="1">
      <alignment horizontal="center"/>
    </xf>
    <xf numFmtId="169" fontId="16" fillId="0" borderId="29" xfId="1" applyNumberFormat="1" applyFont="1" applyBorder="1" applyAlignment="1">
      <alignment horizontal="right"/>
    </xf>
    <xf numFmtId="165" fontId="16" fillId="0" borderId="42" xfId="1" applyFont="1" applyFill="1" applyBorder="1"/>
    <xf numFmtId="164" fontId="16" fillId="0" borderId="32" xfId="1" applyNumberFormat="1" applyFont="1" applyBorder="1" applyAlignment="1">
      <alignment horizontal="right" wrapText="1"/>
    </xf>
    <xf numFmtId="164" fontId="16" fillId="0" borderId="10" xfId="1" applyNumberFormat="1" applyFont="1" applyBorder="1" applyAlignment="1">
      <alignment horizontal="right"/>
    </xf>
    <xf numFmtId="170" fontId="2" fillId="0" borderId="60" xfId="1" applyNumberFormat="1" applyFont="1" applyBorder="1" applyAlignment="1">
      <alignment horizontal="right"/>
    </xf>
    <xf numFmtId="170" fontId="2" fillId="0" borderId="0" xfId="1" applyNumberFormat="1" applyFont="1"/>
    <xf numFmtId="170" fontId="2" fillId="5" borderId="60" xfId="1" applyNumberFormat="1" applyFont="1" applyFill="1" applyBorder="1"/>
    <xf numFmtId="170" fontId="2" fillId="5" borderId="0" xfId="1" applyNumberFormat="1" applyFont="1" applyFill="1" applyBorder="1"/>
    <xf numFmtId="170" fontId="2" fillId="5" borderId="3" xfId="1" applyNumberFormat="1" applyFont="1" applyFill="1" applyBorder="1"/>
    <xf numFmtId="170" fontId="2" fillId="0" borderId="0" xfId="1" applyNumberFormat="1" applyFont="1" applyAlignment="1">
      <alignment horizontal="left"/>
    </xf>
    <xf numFmtId="170" fontId="4" fillId="3" borderId="3" xfId="1" applyNumberFormat="1" applyFont="1" applyFill="1" applyBorder="1" applyAlignment="1">
      <alignment horizontal="right"/>
    </xf>
    <xf numFmtId="170" fontId="4" fillId="0" borderId="0" xfId="1" applyNumberFormat="1" applyFont="1"/>
    <xf numFmtId="170" fontId="4" fillId="6" borderId="3" xfId="1" applyNumberFormat="1" applyFont="1" applyFill="1" applyBorder="1" applyAlignment="1">
      <alignment horizontal="right"/>
    </xf>
    <xf numFmtId="170" fontId="4" fillId="6" borderId="0" xfId="1" applyNumberFormat="1" applyFont="1" applyFill="1" applyBorder="1" applyAlignment="1">
      <alignment horizontal="right"/>
    </xf>
    <xf numFmtId="170" fontId="4" fillId="0" borderId="0" xfId="1" applyNumberFormat="1" applyFont="1" applyAlignment="1">
      <alignment horizontal="right"/>
    </xf>
    <xf numFmtId="170" fontId="2" fillId="6" borderId="60" xfId="1" applyNumberFormat="1" applyFont="1" applyFill="1" applyBorder="1"/>
    <xf numFmtId="170" fontId="4" fillId="2" borderId="0" xfId="1" applyNumberFormat="1" applyFont="1" applyFill="1"/>
    <xf numFmtId="170" fontId="2" fillId="2" borderId="0" xfId="1" applyNumberFormat="1" applyFont="1" applyFill="1"/>
    <xf numFmtId="170" fontId="2" fillId="0" borderId="3" xfId="1" applyNumberFormat="1" applyFont="1" applyBorder="1"/>
    <xf numFmtId="170" fontId="2" fillId="0" borderId="3" xfId="1" applyNumberFormat="1" applyFont="1" applyBorder="1" applyAlignment="1">
      <alignment horizontal="right"/>
    </xf>
    <xf numFmtId="170" fontId="2" fillId="0" borderId="0" xfId="1" applyNumberFormat="1" applyFont="1" applyBorder="1" applyAlignment="1">
      <alignment horizontal="right"/>
    </xf>
    <xf numFmtId="170" fontId="10" fillId="0" borderId="60" xfId="1" applyNumberFormat="1" applyFont="1" applyBorder="1"/>
    <xf numFmtId="170" fontId="9" fillId="0" borderId="0" xfId="1" applyNumberFormat="1" applyFont="1"/>
    <xf numFmtId="170" fontId="10" fillId="0" borderId="60" xfId="1" applyNumberFormat="1" applyFont="1" applyBorder="1" applyAlignment="1">
      <alignment horizontal="right"/>
    </xf>
    <xf numFmtId="170" fontId="10" fillId="0" borderId="0" xfId="1" applyNumberFormat="1" applyFont="1" applyBorder="1" applyAlignment="1">
      <alignment horizontal="right"/>
    </xf>
    <xf numFmtId="170" fontId="10" fillId="0" borderId="3" xfId="1" applyNumberFormat="1" applyFont="1" applyBorder="1" applyAlignment="1">
      <alignment horizontal="right"/>
    </xf>
    <xf numFmtId="170" fontId="9" fillId="0" borderId="0" xfId="1" applyNumberFormat="1" applyFont="1" applyAlignment="1">
      <alignment horizontal="left"/>
    </xf>
    <xf numFmtId="170" fontId="10" fillId="0" borderId="0" xfId="1" applyNumberFormat="1" applyFont="1"/>
    <xf numFmtId="170" fontId="10" fillId="0" borderId="0" xfId="1" applyNumberFormat="1" applyFont="1" applyAlignment="1">
      <alignment horizontal="left"/>
    </xf>
    <xf numFmtId="170" fontId="21" fillId="6" borderId="60" xfId="1" applyNumberFormat="1" applyFont="1" applyFill="1" applyBorder="1" applyAlignment="1">
      <alignment horizontal="right"/>
    </xf>
    <xf numFmtId="170" fontId="21" fillId="0" borderId="0" xfId="1" applyNumberFormat="1" applyFont="1"/>
    <xf numFmtId="170" fontId="21" fillId="3" borderId="3" xfId="1" applyNumberFormat="1" applyFont="1" applyFill="1" applyBorder="1" applyAlignment="1">
      <alignment horizontal="right"/>
    </xf>
    <xf numFmtId="170" fontId="21" fillId="3" borderId="0" xfId="1" applyNumberFormat="1" applyFont="1" applyFill="1" applyBorder="1" applyAlignment="1">
      <alignment horizontal="right"/>
    </xf>
    <xf numFmtId="170" fontId="19" fillId="2" borderId="0" xfId="1" applyNumberFormat="1" applyFont="1" applyFill="1"/>
    <xf numFmtId="170" fontId="9" fillId="2" borderId="0" xfId="1" applyNumberFormat="1" applyFont="1" applyFill="1"/>
    <xf numFmtId="170" fontId="9" fillId="2" borderId="0" xfId="1" applyNumberFormat="1" applyFont="1" applyFill="1" applyAlignment="1">
      <alignment wrapText="1"/>
    </xf>
    <xf numFmtId="170" fontId="9" fillId="0" borderId="0" xfId="1" applyNumberFormat="1" applyFont="1" applyAlignment="1">
      <alignment horizontal="right"/>
    </xf>
    <xf numFmtId="170" fontId="9" fillId="0" borderId="47" xfId="1" applyNumberFormat="1" applyFont="1" applyBorder="1" applyAlignment="1">
      <alignment horizontal="right"/>
    </xf>
    <xf numFmtId="170" fontId="9" fillId="0" borderId="0" xfId="1" applyNumberFormat="1" applyFont="1" applyBorder="1" applyAlignment="1">
      <alignment horizontal="right"/>
    </xf>
    <xf numFmtId="170" fontId="9" fillId="0" borderId="47" xfId="1" applyNumberFormat="1" applyFont="1" applyBorder="1"/>
    <xf numFmtId="170" fontId="10" fillId="0" borderId="3" xfId="1" applyNumberFormat="1" applyFont="1" applyBorder="1"/>
    <xf numFmtId="170" fontId="10" fillId="9" borderId="3" xfId="1" applyNumberFormat="1" applyFont="1" applyFill="1" applyBorder="1"/>
    <xf numFmtId="170" fontId="10" fillId="9" borderId="60" xfId="1" applyNumberFormat="1" applyFont="1" applyFill="1" applyBorder="1" applyAlignment="1">
      <alignment horizontal="right"/>
    </xf>
    <xf numFmtId="170" fontId="10" fillId="9" borderId="0" xfId="1" applyNumberFormat="1" applyFont="1" applyFill="1" applyBorder="1" applyAlignment="1">
      <alignment horizontal="right"/>
    </xf>
    <xf numFmtId="170" fontId="9" fillId="0" borderId="27" xfId="1" applyNumberFormat="1" applyFont="1" applyBorder="1" applyAlignment="1">
      <alignment horizontal="right"/>
    </xf>
    <xf numFmtId="170" fontId="9" fillId="0" borderId="27" xfId="1" applyNumberFormat="1" applyFont="1" applyBorder="1"/>
    <xf numFmtId="170" fontId="10" fillId="0" borderId="4" xfId="1" applyNumberFormat="1" applyFont="1" applyBorder="1"/>
    <xf numFmtId="170" fontId="10" fillId="9" borderId="60" xfId="1" applyNumberFormat="1" applyFont="1" applyFill="1" applyBorder="1"/>
    <xf numFmtId="170" fontId="10" fillId="9" borderId="0" xfId="1" applyNumberFormat="1" applyFont="1" applyFill="1" applyBorder="1"/>
    <xf numFmtId="170" fontId="10" fillId="9" borderId="3" xfId="1" applyNumberFormat="1" applyFont="1" applyFill="1" applyBorder="1" applyAlignment="1">
      <alignment horizontal="right"/>
    </xf>
    <xf numFmtId="170" fontId="10" fillId="0" borderId="0" xfId="1" applyNumberFormat="1" applyFont="1" applyAlignment="1">
      <alignment horizontal="right"/>
    </xf>
    <xf numFmtId="170" fontId="10" fillId="0" borderId="5" xfId="1" applyNumberFormat="1" applyFont="1" applyBorder="1" applyAlignment="1">
      <alignment horizontal="right"/>
    </xf>
    <xf numFmtId="170" fontId="10" fillId="0" borderId="27" xfId="1" applyNumberFormat="1" applyFont="1" applyBorder="1" applyAlignment="1">
      <alignment horizontal="right"/>
    </xf>
    <xf numFmtId="170" fontId="10" fillId="0" borderId="27" xfId="1" applyNumberFormat="1" applyFont="1" applyBorder="1"/>
    <xf numFmtId="170" fontId="10" fillId="5" borderId="60" xfId="1" applyNumberFormat="1" applyFont="1" applyFill="1" applyBorder="1"/>
    <xf numFmtId="170" fontId="10" fillId="0" borderId="1" xfId="1" applyNumberFormat="1" applyFont="1" applyBorder="1"/>
    <xf numFmtId="170" fontId="10" fillId="9" borderId="39" xfId="1" applyNumberFormat="1" applyFont="1" applyFill="1" applyBorder="1"/>
    <xf numFmtId="170" fontId="10" fillId="0" borderId="39" xfId="1" applyNumberFormat="1" applyFont="1" applyBorder="1" applyAlignment="1">
      <alignment horizontal="right"/>
    </xf>
    <xf numFmtId="170" fontId="21" fillId="0" borderId="0" xfId="1" applyNumberFormat="1" applyFont="1" applyAlignment="1">
      <alignment horizontal="right"/>
    </xf>
    <xf numFmtId="170" fontId="19" fillId="2" borderId="0" xfId="1" applyNumberFormat="1" applyFont="1" applyFill="1" applyAlignment="1">
      <alignment horizontal="right"/>
    </xf>
    <xf numFmtId="170" fontId="19" fillId="5" borderId="0" xfId="1" applyNumberFormat="1" applyFont="1" applyFill="1" applyAlignment="1">
      <alignment horizontal="right"/>
    </xf>
    <xf numFmtId="170" fontId="19" fillId="5" borderId="0" xfId="1" applyNumberFormat="1" applyFont="1" applyFill="1"/>
    <xf numFmtId="170" fontId="9" fillId="5" borderId="0" xfId="1" applyNumberFormat="1" applyFont="1" applyFill="1" applyAlignment="1">
      <alignment horizontal="right"/>
    </xf>
    <xf numFmtId="170" fontId="19" fillId="5" borderId="0" xfId="1" applyNumberFormat="1" applyFont="1" applyFill="1" applyAlignment="1">
      <alignment horizontal="left"/>
    </xf>
    <xf numFmtId="170" fontId="9" fillId="5" borderId="0" xfId="1" applyNumberFormat="1" applyFont="1" applyFill="1"/>
    <xf numFmtId="170" fontId="19" fillId="0" borderId="0" xfId="1" applyNumberFormat="1" applyFont="1"/>
    <xf numFmtId="170" fontId="10" fillId="9" borderId="3" xfId="1" applyNumberFormat="1" applyFont="1" applyFill="1" applyBorder="1" applyAlignment="1">
      <alignment horizontal="right" vertical="center"/>
    </xf>
    <xf numFmtId="170" fontId="19" fillId="2" borderId="0" xfId="1" applyNumberFormat="1" applyFont="1" applyFill="1" applyAlignment="1">
      <alignment horizontal="center"/>
    </xf>
    <xf numFmtId="170" fontId="9" fillId="2" borderId="0" xfId="1" applyNumberFormat="1" applyFont="1" applyFill="1" applyAlignment="1">
      <alignment horizontal="left"/>
    </xf>
    <xf numFmtId="170" fontId="21" fillId="0" borderId="2" xfId="1" applyNumberFormat="1" applyFont="1" applyBorder="1" applyAlignment="1">
      <alignment horizontal="right"/>
    </xf>
    <xf numFmtId="170" fontId="21" fillId="0" borderId="3" xfId="1" applyNumberFormat="1" applyFont="1" applyBorder="1" applyAlignment="1">
      <alignment horizontal="right"/>
    </xf>
    <xf numFmtId="170" fontId="4" fillId="5" borderId="3" xfId="1" applyNumberFormat="1" applyFont="1" applyFill="1" applyBorder="1"/>
    <xf numFmtId="170" fontId="2" fillId="5" borderId="0" xfId="1" applyNumberFormat="1" applyFont="1" applyFill="1"/>
    <xf numFmtId="170" fontId="4" fillId="5" borderId="3" xfId="1" applyNumberFormat="1" applyFont="1" applyFill="1" applyBorder="1" applyAlignment="1">
      <alignment horizontal="right"/>
    </xf>
    <xf numFmtId="170" fontId="4" fillId="5" borderId="0" xfId="1" applyNumberFormat="1" applyFont="1" applyFill="1" applyBorder="1" applyAlignment="1">
      <alignment horizontal="right"/>
    </xf>
    <xf numFmtId="170" fontId="2" fillId="5" borderId="0" xfId="1" applyNumberFormat="1" applyFont="1" applyFill="1" applyAlignment="1">
      <alignment horizontal="left"/>
    </xf>
    <xf numFmtId="170" fontId="4" fillId="3" borderId="3" xfId="1" applyNumberFormat="1" applyFont="1" applyFill="1" applyBorder="1"/>
    <xf numFmtId="170" fontId="4" fillId="3" borderId="0" xfId="1" applyNumberFormat="1" applyFont="1" applyFill="1" applyBorder="1" applyAlignment="1">
      <alignment horizontal="right"/>
    </xf>
    <xf numFmtId="170" fontId="19" fillId="3" borderId="39" xfId="1" applyNumberFormat="1" applyFont="1" applyFill="1" applyBorder="1" applyAlignment="1">
      <alignment horizontal="right"/>
    </xf>
    <xf numFmtId="170" fontId="2" fillId="0" borderId="39" xfId="1" applyNumberFormat="1" applyFont="1" applyBorder="1"/>
    <xf numFmtId="170" fontId="2" fillId="0" borderId="0" xfId="0" applyNumberFormat="1" applyFont="1"/>
    <xf numFmtId="170" fontId="2" fillId="0" borderId="53" xfId="0" applyNumberFormat="1" applyFont="1" applyBorder="1"/>
    <xf numFmtId="170" fontId="2" fillId="0" borderId="14" xfId="0" applyNumberFormat="1" applyFont="1" applyBorder="1"/>
    <xf numFmtId="170" fontId="2" fillId="0" borderId="25" xfId="0" applyNumberFormat="1" applyFont="1" applyBorder="1"/>
    <xf numFmtId="170" fontId="2" fillId="5" borderId="14" xfId="0" applyNumberFormat="1" applyFont="1" applyFill="1" applyBorder="1"/>
    <xf numFmtId="170" fontId="2" fillId="5" borderId="25" xfId="0" applyNumberFormat="1" applyFont="1" applyFill="1" applyBorder="1"/>
    <xf numFmtId="170" fontId="2" fillId="0" borderId="42" xfId="0" applyNumberFormat="1" applyFont="1" applyBorder="1" applyAlignment="1">
      <alignment horizontal="right" vertical="top" wrapText="1"/>
    </xf>
    <xf numFmtId="170" fontId="2" fillId="0" borderId="59" xfId="0" applyNumberFormat="1" applyFont="1" applyBorder="1"/>
    <xf numFmtId="170" fontId="2" fillId="0" borderId="3" xfId="0" applyNumberFormat="1" applyFont="1" applyBorder="1"/>
    <xf numFmtId="170" fontId="2" fillId="0" borderId="24" xfId="0" applyNumberFormat="1" applyFont="1" applyBorder="1"/>
    <xf numFmtId="170" fontId="2" fillId="0" borderId="14" xfId="0" applyNumberFormat="1" applyFont="1" applyBorder="1" applyAlignment="1">
      <alignment horizontal="right"/>
    </xf>
    <xf numFmtId="170" fontId="2" fillId="0" borderId="16" xfId="0" applyNumberFormat="1" applyFont="1" applyBorder="1" applyAlignment="1">
      <alignment horizontal="right"/>
    </xf>
    <xf numFmtId="170" fontId="2" fillId="0" borderId="26" xfId="0" applyNumberFormat="1" applyFont="1" applyBorder="1"/>
    <xf numFmtId="170" fontId="4" fillId="0" borderId="18" xfId="0" applyNumberFormat="1" applyFont="1" applyBorder="1" applyAlignment="1">
      <alignment horizontal="right"/>
    </xf>
    <xf numFmtId="170" fontId="4" fillId="6" borderId="18" xfId="0" applyNumberFormat="1" applyFont="1" applyFill="1" applyBorder="1" applyAlignment="1">
      <alignment horizontal="right"/>
    </xf>
    <xf numFmtId="170" fontId="4" fillId="3" borderId="22" xfId="0" applyNumberFormat="1" applyFont="1" applyFill="1" applyBorder="1" applyAlignment="1">
      <alignment horizontal="right"/>
    </xf>
    <xf numFmtId="0" fontId="2" fillId="0" borderId="0" xfId="0" applyFont="1" applyAlignment="1">
      <alignment horizontal="center" wrapText="1"/>
    </xf>
    <xf numFmtId="0" fontId="2" fillId="0" borderId="0" xfId="0" applyFont="1" applyAlignment="1">
      <alignment horizontal="center" vertical="center" wrapText="1"/>
    </xf>
    <xf numFmtId="0" fontId="19" fillId="0" borderId="0" xfId="0" applyFont="1" applyAlignment="1">
      <alignment horizontal="left"/>
    </xf>
    <xf numFmtId="17" fontId="55" fillId="0" borderId="0" xfId="0" applyNumberFormat="1" applyFont="1"/>
    <xf numFmtId="0" fontId="16" fillId="0" borderId="15" xfId="5" applyFont="1" applyBorder="1" applyAlignment="1">
      <alignment wrapText="1"/>
    </xf>
    <xf numFmtId="0" fontId="16" fillId="0" borderId="45" xfId="0" applyFont="1" applyBorder="1" applyAlignment="1">
      <alignment horizontal="center"/>
    </xf>
    <xf numFmtId="170" fontId="16" fillId="0" borderId="53" xfId="9" applyNumberFormat="1" applyFont="1" applyBorder="1" applyAlignment="1">
      <alignment horizontal="right"/>
    </xf>
    <xf numFmtId="0" fontId="57" fillId="0" borderId="0" xfId="0" applyFont="1"/>
    <xf numFmtId="170" fontId="16" fillId="5" borderId="31" xfId="8" applyNumberFormat="1" applyFont="1" applyFill="1" applyBorder="1" applyAlignment="1">
      <alignment horizontal="right"/>
    </xf>
    <xf numFmtId="170" fontId="16" fillId="5" borderId="19" xfId="8" applyNumberFormat="1" applyFont="1" applyFill="1" applyBorder="1" applyAlignment="1">
      <alignment horizontal="right"/>
    </xf>
    <xf numFmtId="166" fontId="17" fillId="5" borderId="19" xfId="5" applyNumberFormat="1" applyFont="1" applyFill="1" applyBorder="1"/>
    <xf numFmtId="170" fontId="10" fillId="5" borderId="3" xfId="1" applyNumberFormat="1" applyFont="1" applyFill="1" applyBorder="1"/>
    <xf numFmtId="170" fontId="10" fillId="5" borderId="27" xfId="1" applyNumberFormat="1" applyFont="1" applyFill="1" applyBorder="1" applyAlignment="1">
      <alignment horizontal="right"/>
    </xf>
    <xf numFmtId="166" fontId="17" fillId="5" borderId="18" xfId="5" applyNumberFormat="1" applyFont="1" applyFill="1" applyBorder="1" applyAlignment="1">
      <alignment horizontal="center" wrapText="1"/>
    </xf>
    <xf numFmtId="0" fontId="17" fillId="5" borderId="18" xfId="5" applyFont="1" applyFill="1" applyBorder="1" applyAlignment="1">
      <alignment horizontal="center" wrapText="1"/>
    </xf>
    <xf numFmtId="170" fontId="0" fillId="0" borderId="0" xfId="0" applyNumberFormat="1"/>
    <xf numFmtId="0" fontId="17" fillId="0" borderId="9" xfId="5" applyFont="1" applyBorder="1" applyAlignment="1">
      <alignment horizontal="center" wrapText="1"/>
    </xf>
    <xf numFmtId="166" fontId="17" fillId="4" borderId="14" xfId="5" applyNumberFormat="1" applyFont="1" applyFill="1" applyBorder="1"/>
    <xf numFmtId="170" fontId="12" fillId="0" borderId="14" xfId="0" applyNumberFormat="1" applyFont="1" applyBorder="1" applyAlignment="1">
      <alignment horizontal="right" vertical="top" wrapText="1"/>
    </xf>
    <xf numFmtId="170" fontId="4" fillId="3" borderId="18" xfId="0" applyNumberFormat="1" applyFont="1" applyFill="1" applyBorder="1"/>
    <xf numFmtId="170" fontId="4" fillId="6" borderId="22" xfId="0" applyNumberFormat="1" applyFont="1" applyFill="1" applyBorder="1"/>
    <xf numFmtId="2" fontId="43" fillId="0" borderId="14" xfId="0" applyNumberFormat="1" applyFont="1" applyBorder="1"/>
    <xf numFmtId="170" fontId="16" fillId="0" borderId="14" xfId="9" applyNumberFormat="1" applyFont="1" applyFill="1" applyBorder="1" applyAlignment="1">
      <alignment horizontal="center"/>
    </xf>
    <xf numFmtId="169" fontId="16" fillId="0" borderId="12" xfId="1" applyNumberFormat="1" applyFont="1" applyFill="1" applyBorder="1" applyAlignment="1">
      <alignment horizontal="right"/>
    </xf>
    <xf numFmtId="170" fontId="16" fillId="0" borderId="14" xfId="8" applyNumberFormat="1" applyFont="1" applyFill="1" applyBorder="1" applyAlignment="1">
      <alignment horizontal="right" wrapText="1"/>
    </xf>
    <xf numFmtId="164" fontId="16" fillId="0" borderId="14" xfId="1" applyNumberFormat="1" applyFont="1" applyFill="1" applyBorder="1" applyAlignment="1">
      <alignment horizontal="right" wrapText="1"/>
    </xf>
    <xf numFmtId="170" fontId="24" fillId="0" borderId="14" xfId="9" applyNumberFormat="1" applyFont="1" applyFill="1" applyBorder="1"/>
    <xf numFmtId="166" fontId="45" fillId="0" borderId="12" xfId="5" applyNumberFormat="1" applyFont="1" applyBorder="1"/>
    <xf numFmtId="170" fontId="17" fillId="0" borderId="14" xfId="5" applyNumberFormat="1" applyFont="1" applyBorder="1" applyAlignment="1">
      <alignment horizontal="right"/>
    </xf>
    <xf numFmtId="0" fontId="1" fillId="0" borderId="39" xfId="5" applyFont="1" applyBorder="1"/>
    <xf numFmtId="3" fontId="2" fillId="0" borderId="0" xfId="0" applyNumberFormat="1" applyFont="1" applyAlignment="1">
      <alignment horizontal="right"/>
    </xf>
    <xf numFmtId="0" fontId="2" fillId="0" borderId="0" xfId="0" applyFont="1" applyAlignment="1">
      <alignment horizontal="center"/>
    </xf>
    <xf numFmtId="170" fontId="56" fillId="0" borderId="14" xfId="0" applyNumberFormat="1" applyFont="1" applyBorder="1"/>
    <xf numFmtId="0" fontId="16" fillId="0" borderId="7" xfId="0" applyFont="1" applyBorder="1" applyAlignment="1">
      <alignment horizontal="center"/>
    </xf>
    <xf numFmtId="0" fontId="17" fillId="11" borderId="16" xfId="5" applyFont="1" applyFill="1" applyBorder="1" applyAlignment="1">
      <alignment horizontal="right"/>
    </xf>
    <xf numFmtId="44" fontId="43" fillId="3" borderId="14" xfId="0" applyNumberFormat="1" applyFont="1" applyFill="1" applyBorder="1"/>
    <xf numFmtId="44" fontId="42" fillId="3" borderId="38" xfId="0" applyNumberFormat="1" applyFont="1" applyFill="1" applyBorder="1"/>
    <xf numFmtId="0" fontId="4" fillId="0" borderId="35" xfId="0" applyFont="1" applyBorder="1" applyAlignment="1">
      <alignment horizontal="center" wrapText="1"/>
    </xf>
    <xf numFmtId="0" fontId="2" fillId="0" borderId="27" xfId="0" applyFont="1" applyBorder="1" applyAlignment="1">
      <alignment horizontal="center" wrapText="1"/>
    </xf>
    <xf numFmtId="0" fontId="2" fillId="0" borderId="24" xfId="0" applyFont="1" applyBorder="1" applyAlignment="1">
      <alignment horizontal="center" wrapText="1"/>
    </xf>
    <xf numFmtId="0" fontId="4" fillId="0" borderId="17" xfId="0" applyFont="1" applyBorder="1" applyAlignment="1">
      <alignment horizontal="center" wrapText="1"/>
    </xf>
    <xf numFmtId="0" fontId="2" fillId="0" borderId="18" xfId="0" applyFont="1" applyBorder="1" applyAlignment="1">
      <alignment horizontal="center" wrapText="1"/>
    </xf>
    <xf numFmtId="0" fontId="2" fillId="0" borderId="22" xfId="0" applyFont="1" applyBorder="1" applyAlignment="1">
      <alignment horizontal="center" wrapText="1"/>
    </xf>
    <xf numFmtId="3" fontId="2" fillId="0" borderId="0" xfId="1" applyNumberFormat="1" applyFont="1" applyAlignment="1">
      <alignment horizontal="left"/>
    </xf>
    <xf numFmtId="3" fontId="2" fillId="0" borderId="0" xfId="1" applyNumberFormat="1" applyFont="1"/>
    <xf numFmtId="3" fontId="2" fillId="0" borderId="4" xfId="1" applyNumberFormat="1" applyFont="1" applyBorder="1"/>
    <xf numFmtId="0" fontId="4" fillId="2" borderId="51" xfId="0" applyFont="1" applyFill="1" applyBorder="1"/>
    <xf numFmtId="0" fontId="4" fillId="2" borderId="36" xfId="0" applyFont="1" applyFill="1" applyBorder="1"/>
    <xf numFmtId="0" fontId="13" fillId="0" borderId="0" xfId="0" applyFont="1" applyAlignment="1">
      <alignment horizontal="center"/>
    </xf>
    <xf numFmtId="0" fontId="4" fillId="0" borderId="35" xfId="0" applyFont="1" applyBorder="1" applyAlignment="1">
      <alignment horizontal="right"/>
    </xf>
    <xf numFmtId="0" fontId="4" fillId="0" borderId="27" xfId="0" applyFont="1" applyBorder="1" applyAlignment="1">
      <alignment horizontal="right"/>
    </xf>
    <xf numFmtId="0" fontId="4" fillId="3" borderId="35" xfId="0" applyFont="1" applyFill="1" applyBorder="1"/>
    <xf numFmtId="0" fontId="4" fillId="3" borderId="27" xfId="0" applyFont="1" applyFill="1" applyBorder="1"/>
    <xf numFmtId="0" fontId="4" fillId="0" borderId="52" xfId="0" applyFont="1" applyBorder="1" applyAlignment="1">
      <alignment horizontal="right"/>
    </xf>
    <xf numFmtId="0" fontId="4" fillId="0" borderId="44" xfId="0" applyFont="1" applyBorder="1" applyAlignment="1">
      <alignment horizontal="right"/>
    </xf>
    <xf numFmtId="0" fontId="4" fillId="0" borderId="61" xfId="0" applyFont="1" applyBorder="1" applyAlignment="1">
      <alignment horizontal="right"/>
    </xf>
    <xf numFmtId="0" fontId="11" fillId="0" borderId="52" xfId="0" applyFont="1" applyBorder="1" applyAlignment="1">
      <alignment horizontal="left" vertical="top" wrapText="1"/>
    </xf>
    <xf numFmtId="0" fontId="2" fillId="0" borderId="44" xfId="0" applyFont="1" applyBorder="1" applyAlignment="1">
      <alignment horizontal="left" vertical="top" wrapText="1"/>
    </xf>
    <xf numFmtId="3" fontId="4" fillId="0" borderId="0" xfId="1" applyNumberFormat="1" applyFont="1"/>
    <xf numFmtId="0" fontId="2" fillId="0" borderId="66" xfId="0" applyFont="1" applyBorder="1" applyAlignment="1">
      <alignment horizontal="left" vertical="top" wrapText="1"/>
    </xf>
    <xf numFmtId="0" fontId="2" fillId="0" borderId="67" xfId="0" applyFont="1" applyBorder="1" applyAlignment="1">
      <alignment horizontal="left" vertical="top" wrapText="1"/>
    </xf>
    <xf numFmtId="0" fontId="4" fillId="3" borderId="13" xfId="0" applyFont="1" applyFill="1" applyBorder="1"/>
    <xf numFmtId="0" fontId="4" fillId="3" borderId="38" xfId="0" applyFont="1" applyFill="1" applyBorder="1"/>
    <xf numFmtId="0" fontId="2" fillId="3" borderId="27" xfId="0" applyFont="1" applyFill="1" applyBorder="1"/>
    <xf numFmtId="0" fontId="4" fillId="0" borderId="11" xfId="0" applyFont="1" applyBorder="1"/>
    <xf numFmtId="0" fontId="4" fillId="0" borderId="55" xfId="0" applyFont="1" applyBorder="1"/>
    <xf numFmtId="0" fontId="2" fillId="0" borderId="39" xfId="0" applyFont="1" applyBorder="1" applyAlignment="1">
      <alignment horizontal="left" wrapText="1"/>
    </xf>
    <xf numFmtId="0" fontId="2" fillId="0" borderId="0" xfId="0" applyFont="1" applyAlignment="1">
      <alignment horizontal="left" wrapText="1"/>
    </xf>
    <xf numFmtId="0" fontId="2" fillId="0" borderId="4" xfId="0" applyFont="1" applyBorder="1" applyAlignment="1">
      <alignment horizontal="left" wrapText="1"/>
    </xf>
    <xf numFmtId="3" fontId="4" fillId="5" borderId="0" xfId="1" applyNumberFormat="1" applyFont="1" applyFill="1" applyAlignment="1">
      <alignment horizontal="left" vertical="top" wrapText="1"/>
    </xf>
    <xf numFmtId="0" fontId="43" fillId="0" borderId="0" xfId="0" applyFont="1"/>
    <xf numFmtId="0" fontId="0" fillId="0" borderId="0" xfId="0"/>
    <xf numFmtId="0" fontId="22" fillId="8" borderId="64" xfId="0" applyFont="1" applyFill="1" applyBorder="1" applyAlignment="1">
      <alignment horizontal="center" vertical="center" wrapText="1"/>
    </xf>
    <xf numFmtId="0" fontId="22" fillId="8" borderId="21" xfId="0" applyFont="1" applyFill="1" applyBorder="1" applyAlignment="1">
      <alignment horizontal="center" vertical="center" wrapText="1"/>
    </xf>
    <xf numFmtId="0" fontId="22" fillId="8" borderId="9" xfId="0" applyFont="1" applyFill="1" applyBorder="1" applyAlignment="1">
      <alignment horizontal="center" vertical="center"/>
    </xf>
    <xf numFmtId="0" fontId="22" fillId="8" borderId="40" xfId="0" applyFont="1" applyFill="1" applyBorder="1" applyAlignment="1">
      <alignment horizontal="center" vertical="center"/>
    </xf>
    <xf numFmtId="0" fontId="23" fillId="0" borderId="0" xfId="0" applyFont="1" applyAlignment="1">
      <alignment horizontal="left"/>
    </xf>
    <xf numFmtId="0" fontId="22" fillId="0" borderId="0" xfId="2" applyFont="1"/>
    <xf numFmtId="0" fontId="16" fillId="0" borderId="0" xfId="2" applyFont="1"/>
    <xf numFmtId="0" fontId="45" fillId="7" borderId="45" xfId="5" applyFont="1" applyFill="1" applyBorder="1" applyAlignment="1">
      <alignment horizontal="center" wrapText="1"/>
    </xf>
    <xf numFmtId="0" fontId="45" fillId="7" borderId="53" xfId="5" applyFont="1" applyFill="1" applyBorder="1" applyAlignment="1">
      <alignment horizontal="center" wrapText="1"/>
    </xf>
    <xf numFmtId="0" fontId="45" fillId="0" borderId="0" xfId="5" applyFont="1" applyAlignment="1">
      <alignment horizontal="center"/>
    </xf>
    <xf numFmtId="0" fontId="45" fillId="2" borderId="45" xfId="5" applyFont="1" applyFill="1" applyBorder="1" applyAlignment="1">
      <alignment horizontal="center" wrapText="1"/>
    </xf>
    <xf numFmtId="0" fontId="45" fillId="2" borderId="53" xfId="5" applyFont="1" applyFill="1" applyBorder="1" applyAlignment="1">
      <alignment horizontal="center" wrapText="1"/>
    </xf>
    <xf numFmtId="0" fontId="30" fillId="0" borderId="0" xfId="5" applyFont="1" applyAlignment="1">
      <alignment horizontal="center" wrapText="1"/>
    </xf>
    <xf numFmtId="0" fontId="45" fillId="2" borderId="64" xfId="5" applyFont="1" applyFill="1" applyBorder="1" applyAlignment="1">
      <alignment horizontal="center" wrapText="1"/>
    </xf>
    <xf numFmtId="0" fontId="46" fillId="0" borderId="12" xfId="5" applyFont="1" applyBorder="1" applyAlignment="1">
      <alignment horizontal="center" wrapText="1"/>
    </xf>
    <xf numFmtId="0" fontId="29" fillId="7" borderId="65" xfId="5" applyFont="1" applyFill="1" applyBorder="1"/>
    <xf numFmtId="0" fontId="29" fillId="7" borderId="37" xfId="5" applyFont="1" applyFill="1" applyBorder="1"/>
    <xf numFmtId="0" fontId="31" fillId="0" borderId="0" xfId="5" applyFont="1"/>
    <xf numFmtId="0" fontId="1" fillId="0" borderId="0" xfId="5" applyFont="1"/>
    <xf numFmtId="0" fontId="29" fillId="2" borderId="17" xfId="5" applyFont="1" applyFill="1" applyBorder="1"/>
    <xf numFmtId="0" fontId="29" fillId="2" borderId="23" xfId="5" applyFont="1" applyFill="1" applyBorder="1"/>
    <xf numFmtId="0" fontId="29" fillId="2" borderId="65" xfId="5" applyFont="1" applyFill="1" applyBorder="1"/>
    <xf numFmtId="0" fontId="29" fillId="2" borderId="37" xfId="5" applyFont="1" applyFill="1" applyBorder="1"/>
    <xf numFmtId="0" fontId="1" fillId="0" borderId="39" xfId="5" applyFont="1" applyBorder="1" applyAlignment="1">
      <alignment horizontal="center"/>
    </xf>
    <xf numFmtId="0" fontId="1" fillId="0" borderId="0" xfId="5" applyFont="1" applyAlignment="1">
      <alignment horizontal="center"/>
    </xf>
    <xf numFmtId="0" fontId="18" fillId="3" borderId="35" xfId="5" applyFont="1" applyFill="1" applyBorder="1" applyAlignment="1">
      <alignment horizontal="left"/>
    </xf>
    <xf numFmtId="0" fontId="0" fillId="0" borderId="27" xfId="0" applyBorder="1"/>
    <xf numFmtId="0" fontId="0" fillId="0" borderId="34" xfId="0" applyBorder="1"/>
    <xf numFmtId="0" fontId="29" fillId="7" borderId="35" xfId="5" applyFont="1" applyFill="1" applyBorder="1"/>
    <xf numFmtId="0" fontId="29" fillId="7" borderId="27" xfId="5" applyFont="1" applyFill="1" applyBorder="1"/>
    <xf numFmtId="0" fontId="1" fillId="7" borderId="27" xfId="5" applyFont="1" applyFill="1" applyBorder="1"/>
    <xf numFmtId="0" fontId="0" fillId="0" borderId="24" xfId="0" applyBorder="1"/>
    <xf numFmtId="0" fontId="17" fillId="0" borderId="38" xfId="5" applyFont="1" applyBorder="1" applyAlignment="1">
      <alignment wrapText="1"/>
    </xf>
    <xf numFmtId="0" fontId="28" fillId="0" borderId="50" xfId="5" applyBorder="1" applyAlignment="1">
      <alignment wrapText="1"/>
    </xf>
    <xf numFmtId="0" fontId="17" fillId="0" borderId="38" xfId="5" applyFont="1" applyBorder="1" applyAlignment="1">
      <alignment horizontal="left"/>
    </xf>
    <xf numFmtId="0" fontId="28" fillId="0" borderId="50" xfId="5" applyBorder="1"/>
    <xf numFmtId="0" fontId="17" fillId="0" borderId="23" xfId="5" applyFont="1" applyBorder="1" applyAlignment="1">
      <alignment horizontal="center" wrapText="1"/>
    </xf>
    <xf numFmtId="0" fontId="28" fillId="0" borderId="34" xfId="5" applyBorder="1"/>
    <xf numFmtId="0" fontId="17" fillId="5" borderId="14" xfId="5" applyFont="1" applyFill="1" applyBorder="1" applyAlignment="1">
      <alignment horizontal="left"/>
    </xf>
    <xf numFmtId="0" fontId="28" fillId="5" borderId="14" xfId="5" applyFill="1" applyBorder="1" applyAlignment="1">
      <alignment horizontal="left"/>
    </xf>
    <xf numFmtId="0" fontId="29" fillId="2" borderId="35" xfId="5" applyFont="1" applyFill="1" applyBorder="1"/>
    <xf numFmtId="0" fontId="29" fillId="2" borderId="27" xfId="5" applyFont="1" applyFill="1" applyBorder="1"/>
    <xf numFmtId="0" fontId="1" fillId="2" borderId="27" xfId="5" applyFont="1" applyFill="1" applyBorder="1"/>
    <xf numFmtId="0" fontId="17" fillId="0" borderId="6" xfId="5" applyFont="1" applyBorder="1" applyAlignment="1">
      <alignment vertical="center" wrapText="1"/>
    </xf>
    <xf numFmtId="0" fontId="17" fillId="0" borderId="20" xfId="5" applyFont="1" applyBorder="1" applyAlignment="1">
      <alignment vertical="center" wrapText="1"/>
    </xf>
    <xf numFmtId="0" fontId="28" fillId="0" borderId="11" xfId="5" applyBorder="1" applyAlignment="1">
      <alignment vertical="center" wrapText="1"/>
    </xf>
    <xf numFmtId="0" fontId="17" fillId="0" borderId="15" xfId="5" applyFont="1" applyBorder="1" applyAlignment="1">
      <alignment vertical="center" wrapText="1"/>
    </xf>
    <xf numFmtId="0" fontId="17" fillId="0" borderId="38" xfId="5" applyFont="1" applyBorder="1" applyAlignment="1">
      <alignment horizontal="left" wrapText="1"/>
    </xf>
    <xf numFmtId="0" fontId="17" fillId="0" borderId="50" xfId="5" applyFont="1" applyBorder="1" applyAlignment="1">
      <alignment horizontal="left" wrapText="1"/>
    </xf>
    <xf numFmtId="0" fontId="17" fillId="0" borderId="14" xfId="5" applyFont="1" applyBorder="1" applyAlignment="1">
      <alignment horizontal="left"/>
    </xf>
    <xf numFmtId="0" fontId="28" fillId="0" borderId="14" xfId="5" applyBorder="1" applyAlignment="1">
      <alignment horizontal="left"/>
    </xf>
    <xf numFmtId="0" fontId="17" fillId="0" borderId="15" xfId="5" applyFont="1" applyBorder="1" applyAlignment="1">
      <alignment horizontal="left" vertical="center" wrapText="1"/>
    </xf>
    <xf numFmtId="0" fontId="17" fillId="0" borderId="20" xfId="5" applyFont="1" applyBorder="1" applyAlignment="1">
      <alignment horizontal="left" vertical="center" wrapText="1"/>
    </xf>
    <xf numFmtId="0" fontId="17" fillId="11" borderId="38" xfId="5" applyFont="1" applyFill="1" applyBorder="1" applyAlignment="1">
      <alignment horizontal="center"/>
    </xf>
    <xf numFmtId="0" fontId="17" fillId="11" borderId="50" xfId="5" applyFont="1" applyFill="1" applyBorder="1" applyAlignment="1">
      <alignment horizontal="center"/>
    </xf>
    <xf numFmtId="170" fontId="2" fillId="0" borderId="0" xfId="0" applyNumberFormat="1" applyFont="1" applyFill="1"/>
    <xf numFmtId="0" fontId="2" fillId="0" borderId="0" xfId="0" applyFont="1" applyFill="1"/>
    <xf numFmtId="0" fontId="0" fillId="0" borderId="0" xfId="0" applyFill="1"/>
    <xf numFmtId="0" fontId="17" fillId="0" borderId="14" xfId="5" applyFont="1" applyFill="1" applyBorder="1" applyAlignment="1">
      <alignment horizontal="right"/>
    </xf>
    <xf numFmtId="166" fontId="17" fillId="0" borderId="14" xfId="5" applyNumberFormat="1" applyFont="1" applyFill="1" applyBorder="1"/>
  </cellXfs>
  <cellStyles count="10">
    <cellStyle name="Comma 2" xfId="9" xr:uid="{D39B0A22-276C-47DB-BFC4-2755ECD6D164}"/>
    <cellStyle name="Currency" xfId="1" builtinId="4"/>
    <cellStyle name="Currency 2" xfId="8" xr:uid="{83706E09-57DA-4607-92C9-718CD38D0DF0}"/>
    <cellStyle name="Currency 3" xfId="7" xr:uid="{97ED5374-2148-4752-B7F9-1AEA25EA4D91}"/>
    <cellStyle name="Normal" xfId="0" builtinId="0"/>
    <cellStyle name="Normal 2" xfId="5" xr:uid="{00000000-0005-0000-0000-000002000000}"/>
    <cellStyle name="Normal 3" xfId="6" xr:uid="{00000000-0005-0000-0000-000003000000}"/>
    <cellStyle name="Normale 2" xfId="2" xr:uid="{00000000-0005-0000-0000-000004000000}"/>
    <cellStyle name="Percent" xfId="4" builtinId="5"/>
    <cellStyle name="Valuta 2" xfId="3" xr:uid="{00000000-0005-0000-0000-000006000000}"/>
  </cellStyles>
  <dxfs count="0"/>
  <tableStyles count="0" defaultTableStyle="TableStyleMedium2" defaultPivotStyle="PivotStyleLight16"/>
  <colors>
    <mruColors>
      <color rgb="FF28B5C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microsoft.com/office/2017/10/relationships/person" Target="persons/person.xml"/></Relationships>
</file>

<file path=xl/drawings/drawing1.xml><?xml version="1.0" encoding="utf-8"?>
<xdr:wsDr xmlns:xdr="http://schemas.openxmlformats.org/drawingml/2006/spreadsheetDrawing" xmlns:a="http://schemas.openxmlformats.org/drawingml/2006/main">
  <xdr:oneCellAnchor>
    <xdr:from>
      <xdr:col>1</xdr:col>
      <xdr:colOff>45720</xdr:colOff>
      <xdr:row>0</xdr:row>
      <xdr:rowOff>68580</xdr:rowOff>
    </xdr:from>
    <xdr:ext cx="7679055" cy="1672590"/>
    <xdr:sp macro="" textlink="">
      <xdr:nvSpPr>
        <xdr:cNvPr id="2" name="Text Box 1">
          <a:extLst>
            <a:ext uri="{FF2B5EF4-FFF2-40B4-BE49-F238E27FC236}">
              <a16:creationId xmlns:a16="http://schemas.microsoft.com/office/drawing/2014/main" id="{00000000-0008-0000-0000-000002000000}"/>
            </a:ext>
          </a:extLst>
        </xdr:cNvPr>
        <xdr:cNvSpPr txBox="1">
          <a:spLocks noChangeArrowheads="1"/>
        </xdr:cNvSpPr>
      </xdr:nvSpPr>
      <xdr:spPr bwMode="auto">
        <a:xfrm>
          <a:off x="655320" y="68580"/>
          <a:ext cx="7679055" cy="16725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0" anchor="t" upright="1"/>
        <a:lstStyle/>
        <a:p>
          <a:pPr algn="ctr" rtl="0">
            <a:defRPr sz="1000"/>
          </a:pPr>
          <a:r>
            <a:rPr lang="en-GB" sz="1400" b="1" i="1" u="none" strike="noStrike" baseline="0">
              <a:solidFill>
                <a:srgbClr val="000000"/>
              </a:solidFill>
              <a:latin typeface="Times New Roman"/>
              <a:cs typeface="Times New Roman"/>
            </a:rPr>
            <a:t>Instructions</a:t>
          </a:r>
          <a:endParaRPr lang="en-GB" sz="1400" b="0" i="1" u="none" strike="noStrike" baseline="0">
            <a:solidFill>
              <a:srgbClr val="000000"/>
            </a:solidFill>
            <a:latin typeface="Times New Roman"/>
            <a:cs typeface="Times New Roman"/>
          </a:endParaRPr>
        </a:p>
        <a:p>
          <a:pPr algn="just" rtl="0">
            <a:defRPr sz="1000"/>
          </a:pPr>
          <a:r>
            <a:rPr lang="en-GB" sz="1400" b="0" i="1" u="none" strike="noStrike" baseline="0">
              <a:solidFill>
                <a:srgbClr val="000000"/>
              </a:solidFill>
              <a:latin typeface="Times New Roman"/>
              <a:cs typeface="Times New Roman"/>
            </a:rPr>
            <a:t>This template  is to be adapted in accordance with:</a:t>
          </a:r>
        </a:p>
        <a:p>
          <a:pPr algn="just" rtl="0">
            <a:defRPr sz="1000"/>
          </a:pPr>
          <a:r>
            <a:rPr lang="en-GB" sz="1400" b="0" i="1" u="none" strike="noStrike" baseline="0">
              <a:solidFill>
                <a:srgbClr val="000000"/>
              </a:solidFill>
              <a:latin typeface="Times New Roman"/>
              <a:cs typeface="Times New Roman"/>
            </a:rPr>
            <a:t>- the funding scheme retained by the RAO (reimbursment of eligible costs, simplified funding forms - unit costs, lump sums, flat rate - or a combination of these),</a:t>
          </a:r>
        </a:p>
        <a:p>
          <a:pPr algn="just" rtl="0">
            <a:defRPr sz="1000"/>
          </a:pPr>
          <a:r>
            <a:rPr lang="en-GB" sz="1400" b="0" i="1" u="none" strike="noStrike" baseline="0">
              <a:solidFill>
                <a:srgbClr val="000000"/>
              </a:solidFill>
              <a:latin typeface="Times New Roman"/>
              <a:cs typeface="Times New Roman"/>
            </a:rPr>
            <a:t>- the most adequate presentation to monitor project implementation, i.e. it might be further detailed per activity within the action or per cost items or per reporting period for example. </a:t>
          </a:r>
        </a:p>
        <a:p>
          <a:pPr algn="just" rtl="0">
            <a:defRPr sz="1000"/>
          </a:pPr>
          <a:endParaRPr lang="en-GB" sz="1400" i="1">
            <a:latin typeface="Times New Roman" pitchFamily="18" charset="0"/>
            <a:cs typeface="Times New Roman" pitchFamily="18" charset="0"/>
          </a:endParaRPr>
        </a:p>
      </xdr:txBody>
    </xdr:sp>
    <xdr:clientData/>
  </xdr:oneCellAnchor>
</xdr:wsDr>
</file>

<file path=xl/persons/person.xml><?xml version="1.0" encoding="utf-8"?>
<personList xmlns="http://schemas.microsoft.com/office/spreadsheetml/2018/threadedcomments" xmlns:x="http://schemas.openxmlformats.org/spreadsheetml/2006/main">
  <person displayName="Pedro Reis Santos (MAC)" id="{5B6BF328-5BB6-45DC-9C1A-4A49A80CE739}" userId="Pedro Reis Santos (MAC)" providerId="None"/>
  <person displayName="Dawlat Bik | EBCD" id="{41D56297-07A6-4402-A745-18E2B5855575}" userId="S::Dawlat.Bik@ebcd.org::64ebe93d-e516-4971-8265-2528d9992ed9"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C75" dT="2025-06-23T09:52:35.11" personId="{41D56297-07A6-4402-A745-18E2B5855575}" id="{305BA0CC-FF65-4C50-ACE1-976A1887BF4A}">
    <text xml:space="preserve">It is 2% more than previous year 10 which was € 309273.57
</text>
  </threadedComment>
  <threadedComment ref="E82" dT="2025-06-23T09:17:17.97" personId="{41D56297-07A6-4402-A745-18E2B5855575}" id="{7BB11E00-06D7-4184-883E-78DF2A0563E3}">
    <text xml:space="preserve">Croatia			3000,00
Denmark		3000,00
Finland			3000,00
France			3000,00
Germany		3000,00
Ireland			3000,00
Italy			3000,00
Netherlands		3000,00
Poland			4000,00
Portugal			3000,00
Slovenia			3000,00
Spain			6000,00
</text>
  </threadedComment>
  <threadedComment ref="B95" dT="2025-06-20T13:32:05.04" personId="{41D56297-07A6-4402-A745-18E2B5855575}" id="{622FBCF1-3C56-4FF5-A792-3694F039E589}">
    <text>Bik: Fiskbranschens Riksforbund is also assumed as a member-Pedro has sent them the email to clarify their membership</text>
  </threadedComment>
</ThreadedComments>
</file>

<file path=xl/threadedComments/threadedComment2.xml><?xml version="1.0" encoding="utf-8"?>
<ThreadedComments xmlns="http://schemas.microsoft.com/office/spreadsheetml/2018/threadedcomments" xmlns:x="http://schemas.openxmlformats.org/spreadsheetml/2006/main">
  <threadedComment ref="B17" dT="2023-07-11T08:09:45.55" personId="{5B6BF328-5BB6-45DC-9C1A-4A49A80CE739}" id="{76F7656F-CB36-405B-A601-8E0CBD15C7E7}">
    <text xml:space="preserve">Besides the monthly gross salary, the total amount includes:
- Holiday pay: €7367 (92% of monthly gross salary)
- Meal vouchers: €2.800 (€233 per month)
- Teleworking allowance: €1.836 (€153 per month)
- Employer’s social security contribution: €26023 (25% of gross salary)
As Belgium currently provides a tax-break for the first employee hired by na organisation, a tax reduction of around €12.000 would be expected. </text>
  </threadedComment>
</ThreadedComments>
</file>

<file path=xl/threadedComments/threadedComment3.xml><?xml version="1.0" encoding="utf-8"?>
<ThreadedComments xmlns="http://schemas.microsoft.com/office/spreadsheetml/2018/threadedcomments" xmlns:x="http://schemas.openxmlformats.org/spreadsheetml/2006/main">
  <threadedComment ref="A10" dT="2023-06-11T14:39:57.09" personId="{5B6BF328-5BB6-45DC-9C1A-4A49A80CE739}" id="{A9569E07-9373-4F8A-8470-935F1914ABC2}">
    <text>With the introduction of the "lump-sum approach", the AC no longer provides specific reimbursement for the participation in Inter-AC meetings. The expenses of the AC representatives must be covered by the AC's budget.</text>
  </threadedComment>
</ThreadedComments>
</file>

<file path=xl/threadedComments/threadedComment4.xml><?xml version="1.0" encoding="utf-8"?>
<ThreadedComments xmlns="http://schemas.microsoft.com/office/spreadsheetml/2018/threadedcomments" xmlns:x="http://schemas.openxmlformats.org/spreadsheetml/2006/main">
  <threadedComment ref="D3" dT="2023-06-22T14:37:58.83" personId="{41D56297-07A6-4402-A745-18E2B5855575}" id="{FBBA173F-3813-4ECF-B1D1-5620F851E84D}">
    <text>Shutterstock licensing - 25 images per year</text>
  </threadedComment>
  <threadedComment ref="D16" dT="2023-07-13T11:29:23.50" personId="{5B6BF328-5BB6-45DC-9C1A-4A49A80CE739}" id="{2E7BB6BE-78F0-4B39-86C0-8A7886D81F80}">
    <text>Website hosting</text>
  </threadedComment>
</ThreadedComments>
</file>

<file path=xl/threadedComments/threadedComment5.xml><?xml version="1.0" encoding="utf-8"?>
<ThreadedComments xmlns="http://schemas.microsoft.com/office/spreadsheetml/2018/threadedcomments" xmlns:x="http://schemas.openxmlformats.org/spreadsheetml/2006/main">
  <threadedComment ref="E4" dT="2025-06-23T10:11:37.52" personId="{5B6BF328-5BB6-45DC-9C1A-4A49A80CE739}" id="{BA0AA615-8A8B-4C5A-995A-F0F465A7AC26}">
    <text xml:space="preserve">The official seat of the MAC is at "Regus EU Commission", instead of a full office. The service includes legal address, mail handling, local telephone number, reception service, and access to shared workspace offices. 
Additionally, as part of the services contract for administrative and financial support signed with EBCD, part of the costs also go towards office costs related to the Administrative Officer and the Finance Officer. </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 Id="rId4" Type="http://schemas.microsoft.com/office/2017/10/relationships/threadedComment" Target="../threadedComments/threadedComment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 Id="rId4" Type="http://schemas.microsoft.com/office/2017/10/relationships/threadedComment" Target="../threadedComments/threadedComment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 Id="rId4" Type="http://schemas.microsoft.com/office/2017/10/relationships/threadedComment" Target="../threadedComments/threadedComment4.xml"/></Relationships>
</file>

<file path=xl/worksheets/_rels/sheet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7.bin"/><Relationship Id="rId4" Type="http://schemas.microsoft.com/office/2017/10/relationships/threadedComment" Target="../threadedComments/threadedComment5.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6:G33"/>
  <sheetViews>
    <sheetView topLeftCell="B1" workbookViewId="0">
      <selection activeCell="F23" sqref="F23"/>
    </sheetView>
  </sheetViews>
  <sheetFormatPr defaultColWidth="9.19921875" defaultRowHeight="12.75" x14ac:dyDescent="0.35"/>
  <cols>
    <col min="1" max="1" width="9.19921875" style="454" hidden="1" customWidth="1"/>
    <col min="2" max="2" width="115.796875" style="454" customWidth="1"/>
    <col min="3" max="6" width="9.19921875" style="454"/>
    <col min="7" max="7" width="18.19921875" style="454" bestFit="1" customWidth="1"/>
    <col min="8" max="16384" width="9.19921875" style="454"/>
  </cols>
  <sheetData>
    <row r="16" spans="2:2" ht="13.15" thickBot="1" x14ac:dyDescent="0.4">
      <c r="B16" s="467"/>
    </row>
    <row r="17" spans="1:7" ht="20.25" thickBot="1" x14ac:dyDescent="0.55000000000000004">
      <c r="A17" s="459"/>
      <c r="B17" s="466" t="s">
        <v>302</v>
      </c>
      <c r="G17" s="465"/>
    </row>
    <row r="18" spans="1:7" x14ac:dyDescent="0.35">
      <c r="A18" s="459"/>
      <c r="B18" s="464"/>
    </row>
    <row r="19" spans="1:7" ht="13.15" thickBot="1" x14ac:dyDescent="0.4">
      <c r="A19" s="459"/>
      <c r="B19" s="463"/>
    </row>
    <row r="20" spans="1:7" ht="17.649999999999999" x14ac:dyDescent="0.5">
      <c r="A20" s="459"/>
      <c r="B20" s="457" t="s">
        <v>301</v>
      </c>
      <c r="C20" s="461"/>
      <c r="D20" s="461"/>
      <c r="E20" s="461"/>
      <c r="F20" s="461"/>
      <c r="G20" s="461"/>
    </row>
    <row r="21" spans="1:7" ht="18" thickBot="1" x14ac:dyDescent="0.55000000000000004">
      <c r="A21" s="459"/>
      <c r="B21" s="456" t="s">
        <v>300</v>
      </c>
      <c r="C21" s="461"/>
      <c r="D21" s="461"/>
      <c r="E21" s="461"/>
      <c r="F21" s="461"/>
      <c r="G21" s="461"/>
    </row>
    <row r="22" spans="1:7" ht="17.649999999999999" thickBot="1" x14ac:dyDescent="0.5">
      <c r="B22" s="460"/>
    </row>
    <row r="23" spans="1:7" ht="35.65" thickBot="1" x14ac:dyDescent="0.55000000000000004">
      <c r="A23" s="459"/>
      <c r="B23" s="462" t="s">
        <v>299</v>
      </c>
      <c r="C23" s="461"/>
      <c r="D23" s="461"/>
      <c r="E23" s="461"/>
      <c r="F23" s="461"/>
      <c r="G23" s="461"/>
    </row>
    <row r="24" spans="1:7" ht="17.649999999999999" thickBot="1" x14ac:dyDescent="0.5">
      <c r="B24" s="460"/>
    </row>
    <row r="25" spans="1:7" ht="17.649999999999999" x14ac:dyDescent="0.5">
      <c r="A25" s="459"/>
      <c r="B25" s="457" t="s">
        <v>298</v>
      </c>
    </row>
    <row r="26" spans="1:7" ht="18" thickBot="1" x14ac:dyDescent="0.55000000000000004">
      <c r="A26" s="459"/>
      <c r="B26" s="456" t="s">
        <v>297</v>
      </c>
    </row>
    <row r="27" spans="1:7" ht="17.649999999999999" thickBot="1" x14ac:dyDescent="0.5">
      <c r="B27" s="458"/>
    </row>
    <row r="28" spans="1:7" ht="17.649999999999999" x14ac:dyDescent="0.5">
      <c r="B28" s="457" t="s">
        <v>296</v>
      </c>
    </row>
    <row r="29" spans="1:7" ht="18" thickBot="1" x14ac:dyDescent="0.55000000000000004">
      <c r="B29" s="456" t="s">
        <v>295</v>
      </c>
    </row>
    <row r="33" spans="2:2" ht="17.25" x14ac:dyDescent="0.35">
      <c r="B33" s="455"/>
    </row>
  </sheetData>
  <pageMargins left="0.74803149606299213" right="0.74803149606299213" top="0.98425196850393704" bottom="0.98425196850393704" header="0.51181102362204722" footer="0.51181102362204722"/>
  <pageSetup paperSize="9" scale="76"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H17"/>
  <sheetViews>
    <sheetView workbookViewId="0">
      <selection activeCell="H17" sqref="H17"/>
    </sheetView>
  </sheetViews>
  <sheetFormatPr defaultRowHeight="12.75" x14ac:dyDescent="0.35"/>
  <cols>
    <col min="1" max="1" width="37.46484375" customWidth="1"/>
    <col min="2" max="2" width="16.19921875" customWidth="1"/>
    <col min="3" max="3" width="14.46484375" customWidth="1"/>
    <col min="4" max="4" width="15.796875" customWidth="1"/>
  </cols>
  <sheetData>
    <row r="1" spans="1:8" ht="13.9" x14ac:dyDescent="0.35">
      <c r="A1" s="309" t="s">
        <v>236</v>
      </c>
      <c r="B1" s="310"/>
      <c r="C1" s="470"/>
      <c r="D1" s="471"/>
    </row>
    <row r="2" spans="1:8" ht="13.15" thickBot="1" x14ac:dyDescent="0.4"/>
    <row r="3" spans="1:8" ht="13.15" thickBot="1" x14ac:dyDescent="0.4">
      <c r="A3" s="305" t="s">
        <v>237</v>
      </c>
      <c r="B3" s="306" t="s">
        <v>238</v>
      </c>
      <c r="C3" s="306" t="s">
        <v>239</v>
      </c>
      <c r="D3" s="306" t="s">
        <v>240</v>
      </c>
    </row>
    <row r="4" spans="1:8" ht="13.15" thickBot="1" x14ac:dyDescent="0.4">
      <c r="A4" s="490" t="s">
        <v>3</v>
      </c>
      <c r="B4" s="491"/>
      <c r="C4" s="492"/>
      <c r="D4" s="493">
        <v>0</v>
      </c>
    </row>
    <row r="5" spans="1:8" ht="13.15" thickBot="1" x14ac:dyDescent="0.4">
      <c r="A5" s="442" t="s">
        <v>4</v>
      </c>
      <c r="B5" s="491"/>
      <c r="C5" s="492"/>
      <c r="D5" s="493">
        <v>0</v>
      </c>
    </row>
    <row r="6" spans="1:8" ht="13.15" thickBot="1" x14ac:dyDescent="0.4">
      <c r="A6" s="442" t="s">
        <v>307</v>
      </c>
      <c r="B6" s="491"/>
      <c r="C6" s="492"/>
      <c r="D6" s="493">
        <v>0</v>
      </c>
    </row>
    <row r="7" spans="1:8" ht="13.15" thickBot="1" x14ac:dyDescent="0.4">
      <c r="A7" s="490" t="s">
        <v>12</v>
      </c>
      <c r="B7" s="491"/>
      <c r="C7" s="494"/>
      <c r="D7" s="493">
        <v>0</v>
      </c>
    </row>
    <row r="8" spans="1:8" ht="13.15" thickBot="1" x14ac:dyDescent="0.4">
      <c r="A8" s="490" t="s">
        <v>13</v>
      </c>
      <c r="B8" s="491"/>
      <c r="C8" s="494"/>
      <c r="D8" s="493">
        <v>0</v>
      </c>
    </row>
    <row r="9" spans="1:8" ht="13.15" thickBot="1" x14ac:dyDescent="0.4">
      <c r="A9" s="490" t="s">
        <v>15</v>
      </c>
      <c r="B9" s="491"/>
      <c r="C9" s="494"/>
      <c r="D9" s="493">
        <v>0</v>
      </c>
      <c r="H9">
        <f>'In-kind contribution'!D40</f>
        <v>0</v>
      </c>
    </row>
    <row r="10" spans="1:8" ht="13.15" thickBot="1" x14ac:dyDescent="0.4">
      <c r="A10" s="442" t="s">
        <v>21</v>
      </c>
      <c r="B10" s="491"/>
      <c r="C10" s="494"/>
      <c r="D10" s="493">
        <v>0</v>
      </c>
    </row>
    <row r="11" spans="1:8" ht="13.15" thickBot="1" x14ac:dyDescent="0.4">
      <c r="A11" s="490" t="s">
        <v>23</v>
      </c>
      <c r="B11" s="491"/>
      <c r="C11" s="494"/>
      <c r="D11" s="493">
        <v>0</v>
      </c>
    </row>
    <row r="12" spans="1:8" ht="13.15" thickBot="1" x14ac:dyDescent="0.4">
      <c r="A12" s="490" t="s">
        <v>24</v>
      </c>
      <c r="B12" s="491"/>
      <c r="C12" s="494"/>
      <c r="D12" s="493">
        <v>0</v>
      </c>
    </row>
    <row r="13" spans="1:8" ht="13.15" thickBot="1" x14ac:dyDescent="0.4">
      <c r="A13" s="490" t="s">
        <v>25</v>
      </c>
      <c r="B13" s="491"/>
      <c r="C13" s="495"/>
      <c r="D13" s="493">
        <v>0</v>
      </c>
    </row>
    <row r="14" spans="1:8" ht="13.15" thickBot="1" x14ac:dyDescent="0.4">
      <c r="A14" s="490" t="s">
        <v>28</v>
      </c>
      <c r="B14" s="491"/>
      <c r="C14" s="496"/>
      <c r="D14" s="493">
        <v>0</v>
      </c>
    </row>
    <row r="15" spans="1:8" ht="13.15" thickBot="1" x14ac:dyDescent="0.4">
      <c r="A15" s="490" t="s">
        <v>308</v>
      </c>
      <c r="B15" s="491"/>
      <c r="C15" s="496"/>
      <c r="D15" s="493">
        <v>0</v>
      </c>
    </row>
    <row r="16" spans="1:8" ht="13.15" thickBot="1" x14ac:dyDescent="0.4">
      <c r="A16" s="490" t="s">
        <v>309</v>
      </c>
      <c r="B16" s="491"/>
      <c r="C16" s="496"/>
      <c r="D16" s="493">
        <f t="shared" ref="D16" si="0">B16*C16</f>
        <v>0</v>
      </c>
    </row>
    <row r="17" spans="1:4" ht="13.9" thickBot="1" x14ac:dyDescent="0.4">
      <c r="A17" s="307" t="s">
        <v>241</v>
      </c>
      <c r="B17" s="308">
        <v>0</v>
      </c>
      <c r="C17" s="308">
        <v>0</v>
      </c>
      <c r="D17" s="308">
        <f>SUM(D4:D16)</f>
        <v>0</v>
      </c>
    </row>
  </sheetData>
  <pageMargins left="0.70866141732283472" right="0.70866141732283472" top="0.74803149606299213" bottom="0.74803149606299213" header="0.31496062992125984" footer="0.31496062992125984"/>
  <pageSetup paperSize="9" orientation="portrait" r:id="rId1"/>
  <headerFooter>
    <oddHeader>&amp;C&amp;A</oddHead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U192"/>
  <sheetViews>
    <sheetView tabSelected="1" zoomScale="124" zoomScaleNormal="124" workbookViewId="0">
      <selection activeCell="D115" sqref="D115"/>
    </sheetView>
  </sheetViews>
  <sheetFormatPr defaultColWidth="9.796875" defaultRowHeight="10.15" x14ac:dyDescent="0.3"/>
  <cols>
    <col min="1" max="1" width="23.796875" style="3" customWidth="1"/>
    <col min="2" max="2" width="16" style="3" customWidth="1"/>
    <col min="3" max="3" width="19.19921875" style="3" customWidth="1"/>
    <col min="4" max="4" width="15.46484375" style="3" customWidth="1"/>
    <col min="5" max="5" width="11.53125" style="3" customWidth="1"/>
    <col min="6" max="7" width="16.19921875" style="3" customWidth="1"/>
    <col min="8" max="8" width="11.53125" style="3" customWidth="1"/>
    <col min="9" max="9" width="12" style="3" customWidth="1"/>
    <col min="10" max="10" width="14.19921875" style="3" customWidth="1"/>
    <col min="11" max="11" width="9.796875" style="2"/>
    <col min="12" max="12" width="22" style="3" customWidth="1"/>
    <col min="13" max="13" width="19.19921875" style="3" customWidth="1"/>
    <col min="14" max="14" width="31.796875" style="3" customWidth="1"/>
    <col min="15" max="15" width="11.796875" style="3" customWidth="1"/>
    <col min="16" max="16384" width="9.796875" style="3"/>
  </cols>
  <sheetData>
    <row r="1" spans="1:21" ht="10.5" thickBot="1" x14ac:dyDescent="0.35">
      <c r="C1" s="24" t="s">
        <v>303</v>
      </c>
    </row>
    <row r="2" spans="1:21" ht="10.5" thickBot="1" x14ac:dyDescent="0.35">
      <c r="A2" s="692" t="s">
        <v>318</v>
      </c>
      <c r="B2" s="693"/>
      <c r="C2" s="693"/>
      <c r="D2" s="693"/>
      <c r="E2" s="693"/>
      <c r="F2" s="693"/>
      <c r="G2" s="693"/>
      <c r="H2" s="693"/>
      <c r="I2" s="693"/>
      <c r="J2" s="694"/>
    </row>
    <row r="3" spans="1:21" x14ac:dyDescent="0.3">
      <c r="A3" s="34"/>
      <c r="B3" s="655"/>
      <c r="C3" s="655"/>
      <c r="D3" s="656"/>
      <c r="E3" s="655"/>
      <c r="F3" s="655"/>
      <c r="G3" s="655"/>
      <c r="H3" s="655"/>
      <c r="I3" s="655"/>
      <c r="J3" s="655"/>
    </row>
    <row r="4" spans="1:21" ht="10.5" thickBot="1" x14ac:dyDescent="0.35">
      <c r="A4" s="657" t="s">
        <v>0</v>
      </c>
      <c r="B4" s="3" t="s">
        <v>168</v>
      </c>
      <c r="C4" s="658">
        <v>46296</v>
      </c>
      <c r="D4" s="3" t="s">
        <v>169</v>
      </c>
      <c r="E4" s="658">
        <v>46631</v>
      </c>
    </row>
    <row r="5" spans="1:21" ht="13.5" thickBot="1" x14ac:dyDescent="0.45">
      <c r="A5" s="4"/>
      <c r="B5" s="4"/>
      <c r="C5" s="4"/>
      <c r="D5" s="695" t="s">
        <v>289</v>
      </c>
      <c r="E5" s="696"/>
      <c r="F5" s="696"/>
      <c r="G5" s="696"/>
      <c r="H5" s="696"/>
      <c r="I5" s="696"/>
      <c r="J5" s="697"/>
      <c r="L5" s="703"/>
      <c r="M5" s="703"/>
      <c r="N5" s="5"/>
      <c r="O5" s="5"/>
      <c r="P5" s="5"/>
      <c r="Q5" s="5"/>
      <c r="R5" s="5"/>
      <c r="S5" s="5"/>
      <c r="T5" s="5"/>
      <c r="U5" s="5"/>
    </row>
    <row r="6" spans="1:21" ht="21" thickBot="1" x14ac:dyDescent="0.4">
      <c r="D6" s="6" t="s">
        <v>2</v>
      </c>
      <c r="E6" s="7"/>
      <c r="F6" s="6" t="s">
        <v>1</v>
      </c>
      <c r="G6" s="7"/>
      <c r="H6" s="503" t="s">
        <v>306</v>
      </c>
      <c r="I6" s="7"/>
      <c r="J6" s="8" t="s">
        <v>290</v>
      </c>
      <c r="L6" s="9"/>
      <c r="M6" s="10"/>
      <c r="N6" s="5"/>
      <c r="O6" s="5"/>
      <c r="P6" s="5"/>
      <c r="Q6" s="5"/>
      <c r="R6" s="5"/>
      <c r="S6" s="5"/>
      <c r="T6" s="5"/>
      <c r="U6" s="5"/>
    </row>
    <row r="7" spans="1:21" ht="10.5" customHeight="1" thickBot="1" x14ac:dyDescent="0.4">
      <c r="A7" s="11" t="s">
        <v>193</v>
      </c>
      <c r="B7" s="12"/>
      <c r="C7" s="13"/>
      <c r="D7" s="14"/>
      <c r="E7" s="15"/>
      <c r="F7" s="14"/>
      <c r="G7" s="15"/>
      <c r="H7" s="15"/>
      <c r="I7" s="15"/>
      <c r="J7" s="14"/>
      <c r="L7" s="16"/>
      <c r="M7" s="16"/>
      <c r="N7" s="17"/>
      <c r="O7" s="17"/>
      <c r="P7" s="17"/>
      <c r="Q7" s="17"/>
      <c r="R7" s="17"/>
      <c r="S7" s="17"/>
      <c r="T7" s="17"/>
      <c r="U7" s="17"/>
    </row>
    <row r="8" spans="1:21" ht="11.95" customHeight="1" thickBot="1" x14ac:dyDescent="0.4">
      <c r="A8" s="698" t="s">
        <v>3</v>
      </c>
      <c r="B8" s="699"/>
      <c r="C8" s="700"/>
      <c r="D8" s="563">
        <f>'A. Staff Costs'!F17</f>
        <v>171240</v>
      </c>
      <c r="E8" s="564"/>
      <c r="F8" s="565">
        <f>'A. Staff Costs'!D24</f>
        <v>0</v>
      </c>
      <c r="G8" s="566"/>
      <c r="H8" s="567">
        <v>0</v>
      </c>
      <c r="I8" s="568"/>
      <c r="J8" s="565">
        <f>D8+F8</f>
        <v>171240</v>
      </c>
      <c r="L8" s="18"/>
      <c r="N8" s="17"/>
      <c r="O8" s="17"/>
      <c r="P8" s="17"/>
      <c r="Q8" s="17"/>
      <c r="R8" s="17"/>
      <c r="S8" s="17"/>
      <c r="T8" s="17"/>
      <c r="U8" s="17"/>
    </row>
    <row r="9" spans="1:21" ht="11.2" customHeight="1" thickBot="1" x14ac:dyDescent="0.4">
      <c r="A9" s="435" t="s">
        <v>4</v>
      </c>
      <c r="B9" s="435"/>
      <c r="C9" s="435"/>
      <c r="D9" s="563">
        <f>'A. Staff Costs'!F28</f>
        <v>0</v>
      </c>
      <c r="E9" s="564"/>
      <c r="F9" s="565">
        <f>'A. Staff Costs'!F32</f>
        <v>0</v>
      </c>
      <c r="G9" s="566"/>
      <c r="H9" s="567">
        <f>'In-kind contribution'!D5</f>
        <v>0</v>
      </c>
      <c r="I9" s="568"/>
      <c r="J9" s="565">
        <f>D9+F9</f>
        <v>0</v>
      </c>
      <c r="L9" s="19"/>
      <c r="M9" s="18"/>
      <c r="N9" s="17"/>
      <c r="O9" s="17"/>
      <c r="P9" s="17"/>
      <c r="Q9" s="17"/>
      <c r="R9" s="17"/>
      <c r="S9" s="17"/>
      <c r="T9" s="17"/>
      <c r="U9" s="17"/>
    </row>
    <row r="10" spans="1:21" ht="11.2" customHeight="1" thickBot="1" x14ac:dyDescent="0.4">
      <c r="A10" s="437" t="s">
        <v>5</v>
      </c>
      <c r="B10" s="438"/>
      <c r="C10" s="438"/>
      <c r="D10" s="569">
        <f>SUM(D8:D9)</f>
        <v>171240</v>
      </c>
      <c r="E10" s="570"/>
      <c r="F10" s="571">
        <f>SUM(F8:F9)</f>
        <v>0</v>
      </c>
      <c r="G10" s="572"/>
      <c r="H10" s="571">
        <f>SUM(H8:H9)</f>
        <v>0</v>
      </c>
      <c r="I10" s="573"/>
      <c r="J10" s="574">
        <f>D10+F10+H10</f>
        <v>171240</v>
      </c>
      <c r="K10" s="20"/>
      <c r="L10" s="19"/>
      <c r="M10" s="21"/>
      <c r="N10" s="17"/>
      <c r="O10" s="17"/>
      <c r="P10" s="17"/>
      <c r="Q10" s="17"/>
      <c r="R10" s="17"/>
      <c r="S10" s="17"/>
      <c r="T10" s="17"/>
      <c r="U10" s="17"/>
    </row>
    <row r="11" spans="1:21" ht="12" customHeight="1" thickBot="1" x14ac:dyDescent="0.4">
      <c r="A11" s="439" t="s">
        <v>194</v>
      </c>
      <c r="B11" s="439"/>
      <c r="C11" s="439"/>
      <c r="D11" s="575"/>
      <c r="E11" s="576"/>
      <c r="F11" s="576"/>
      <c r="G11" s="576"/>
      <c r="H11" s="576"/>
      <c r="I11" s="576"/>
      <c r="J11" s="576"/>
      <c r="N11" s="17"/>
      <c r="O11" s="17"/>
      <c r="P11" s="17"/>
      <c r="Q11" s="17"/>
      <c r="R11" s="17"/>
      <c r="S11" s="17"/>
      <c r="T11" s="17"/>
      <c r="U11" s="17"/>
    </row>
    <row r="12" spans="1:21" ht="13.9" thickBot="1" x14ac:dyDescent="0.4">
      <c r="A12" s="436" t="s">
        <v>6</v>
      </c>
      <c r="B12" s="441"/>
      <c r="C12" s="435"/>
      <c r="D12" s="577">
        <f>'B. Participation to meetings'!D15</f>
        <v>26850</v>
      </c>
      <c r="E12" s="564"/>
      <c r="F12" s="578">
        <f>'B. Participation to meetings'!C19</f>
        <v>0</v>
      </c>
      <c r="G12" s="579"/>
      <c r="H12" s="578"/>
      <c r="I12" s="568"/>
      <c r="J12" s="567">
        <f t="shared" ref="J12:J18" si="0">D12+F12</f>
        <v>26850</v>
      </c>
      <c r="L12" s="18"/>
      <c r="M12" s="18"/>
      <c r="N12" s="17"/>
      <c r="O12" s="17"/>
      <c r="P12" s="17"/>
      <c r="Q12" s="17"/>
      <c r="R12" s="17"/>
      <c r="S12" s="17"/>
      <c r="T12" s="17"/>
      <c r="U12" s="17"/>
    </row>
    <row r="13" spans="1:21" ht="13.9" thickBot="1" x14ac:dyDescent="0.4">
      <c r="A13" s="436" t="s">
        <v>7</v>
      </c>
      <c r="B13" s="441"/>
      <c r="C13" s="435"/>
      <c r="D13" s="580">
        <f>'B. Participation to meetings'!F15</f>
        <v>54501</v>
      </c>
      <c r="E13" s="581"/>
      <c r="F13" s="582">
        <f>'B. Participation to meetings'!C20</f>
        <v>0</v>
      </c>
      <c r="G13" s="583"/>
      <c r="H13" s="584"/>
      <c r="I13" s="585"/>
      <c r="J13" s="565">
        <f t="shared" si="0"/>
        <v>54501</v>
      </c>
      <c r="L13" s="18"/>
      <c r="M13" s="18"/>
      <c r="N13" s="17"/>
      <c r="O13" s="17"/>
      <c r="P13" s="17"/>
      <c r="Q13" s="17"/>
      <c r="R13" s="17"/>
      <c r="S13" s="17"/>
      <c r="T13" s="17"/>
      <c r="U13" s="17"/>
    </row>
    <row r="14" spans="1:21" ht="13.9" thickBot="1" x14ac:dyDescent="0.4">
      <c r="A14" s="436" t="s">
        <v>8</v>
      </c>
      <c r="B14" s="441"/>
      <c r="C14" s="435"/>
      <c r="D14" s="582">
        <f>'B. Participation to meetings'!D35</f>
        <v>2740</v>
      </c>
      <c r="E14" s="581"/>
      <c r="F14" s="582">
        <f>'B. Participation to meetings'!D41</f>
        <v>0</v>
      </c>
      <c r="G14" s="583"/>
      <c r="H14" s="584"/>
      <c r="I14" s="585"/>
      <c r="J14" s="565">
        <f t="shared" si="0"/>
        <v>2740</v>
      </c>
      <c r="L14" s="18"/>
      <c r="M14" s="18"/>
      <c r="N14" s="17"/>
      <c r="O14" s="17"/>
      <c r="P14" s="17"/>
      <c r="Q14" s="17"/>
      <c r="R14" s="17"/>
      <c r="S14" s="17"/>
      <c r="T14" s="17"/>
      <c r="U14" s="17"/>
    </row>
    <row r="15" spans="1:21" ht="13.9" thickBot="1" x14ac:dyDescent="0.4">
      <c r="A15" s="436" t="s">
        <v>9</v>
      </c>
      <c r="B15" s="441"/>
      <c r="C15" s="435"/>
      <c r="D15" s="580">
        <f>'B. Participation to meetings'!E35</f>
        <v>4060</v>
      </c>
      <c r="E15" s="581"/>
      <c r="F15" s="582">
        <f>'B. Participation to meetings'!E41</f>
        <v>0</v>
      </c>
      <c r="G15" s="583"/>
      <c r="H15" s="584"/>
      <c r="I15" s="585"/>
      <c r="J15" s="565">
        <f t="shared" si="0"/>
        <v>4060</v>
      </c>
      <c r="L15" s="18"/>
      <c r="M15" s="18"/>
      <c r="N15" s="17"/>
      <c r="O15" s="17"/>
      <c r="P15" s="17"/>
      <c r="Q15" s="17"/>
      <c r="R15" s="17"/>
      <c r="S15" s="17"/>
      <c r="T15" s="17"/>
      <c r="U15" s="17"/>
    </row>
    <row r="16" spans="1:21" ht="13.9" thickBot="1" x14ac:dyDescent="0.4">
      <c r="A16" s="436" t="s">
        <v>208</v>
      </c>
      <c r="B16" s="441"/>
      <c r="C16" s="443"/>
      <c r="D16" s="580">
        <f>'B. Participation to meetings'!D53</f>
        <v>1041</v>
      </c>
      <c r="E16" s="586"/>
      <c r="F16" s="582">
        <v>0</v>
      </c>
      <c r="G16" s="583"/>
      <c r="H16" s="584"/>
      <c r="I16" s="587"/>
      <c r="J16" s="565">
        <f t="shared" si="0"/>
        <v>1041</v>
      </c>
      <c r="K16" s="23"/>
      <c r="L16" s="18"/>
      <c r="M16" s="18"/>
      <c r="N16" s="17"/>
      <c r="O16" s="17"/>
      <c r="P16" s="17"/>
      <c r="Q16" s="17"/>
      <c r="R16" s="17"/>
      <c r="S16" s="17"/>
      <c r="T16" s="17"/>
      <c r="U16" s="17"/>
    </row>
    <row r="17" spans="1:21" ht="13.9" thickBot="1" x14ac:dyDescent="0.4">
      <c r="A17" s="436" t="s">
        <v>209</v>
      </c>
      <c r="B17" s="441"/>
      <c r="C17" s="443"/>
      <c r="D17" s="580">
        <f>'B. Participation to meetings'!E53</f>
        <v>1255</v>
      </c>
      <c r="E17" s="586"/>
      <c r="F17" s="582">
        <v>0</v>
      </c>
      <c r="G17" s="583"/>
      <c r="H17" s="584"/>
      <c r="I17" s="587"/>
      <c r="J17" s="565">
        <f t="shared" si="0"/>
        <v>1255</v>
      </c>
      <c r="K17" s="23"/>
      <c r="L17" s="18"/>
      <c r="M17" s="18"/>
      <c r="N17" s="17"/>
      <c r="O17" s="17"/>
      <c r="P17" s="17"/>
      <c r="Q17" s="17"/>
      <c r="R17" s="17"/>
      <c r="S17" s="17"/>
      <c r="T17" s="17"/>
      <c r="U17" s="17"/>
    </row>
    <row r="18" spans="1:21" ht="11.95" customHeight="1" thickBot="1" x14ac:dyDescent="0.4">
      <c r="A18" s="435" t="s">
        <v>210</v>
      </c>
      <c r="B18" s="435"/>
      <c r="C18" s="443"/>
      <c r="D18" s="580">
        <f>'B. Participation to meetings'!F59</f>
        <v>0</v>
      </c>
      <c r="E18" s="586"/>
      <c r="F18" s="582">
        <v>0</v>
      </c>
      <c r="G18" s="583"/>
      <c r="H18" s="584"/>
      <c r="I18" s="587"/>
      <c r="J18" s="565">
        <f t="shared" si="0"/>
        <v>0</v>
      </c>
      <c r="K18" s="23"/>
      <c r="L18" s="18"/>
      <c r="M18" s="18"/>
      <c r="N18" s="17"/>
      <c r="O18" s="17"/>
      <c r="P18" s="17"/>
      <c r="Q18" s="17"/>
      <c r="R18" s="17"/>
      <c r="S18" s="17"/>
      <c r="T18" s="17"/>
      <c r="U18" s="17"/>
    </row>
    <row r="19" spans="1:21" ht="12" customHeight="1" thickBot="1" x14ac:dyDescent="0.4">
      <c r="A19" s="437" t="s">
        <v>10</v>
      </c>
      <c r="B19" s="438"/>
      <c r="C19" s="444"/>
      <c r="D19" s="588">
        <f>SUM(D12:D18)</f>
        <v>90447</v>
      </c>
      <c r="E19" s="589"/>
      <c r="F19" s="590">
        <f>SUM(F12:F18)</f>
        <v>0</v>
      </c>
      <c r="G19" s="591"/>
      <c r="H19" s="590">
        <f>'In-kind contribution'!D6</f>
        <v>0</v>
      </c>
      <c r="I19" s="587"/>
      <c r="J19" s="588">
        <f>D19+F19+H19</f>
        <v>90447</v>
      </c>
      <c r="K19" s="23"/>
      <c r="L19" s="21"/>
      <c r="M19" s="21"/>
      <c r="N19" s="17"/>
      <c r="O19" s="17"/>
      <c r="P19" s="17"/>
      <c r="Q19" s="17"/>
      <c r="R19" s="17"/>
      <c r="S19" s="17"/>
      <c r="T19" s="17"/>
      <c r="U19" s="17"/>
    </row>
    <row r="20" spans="1:21" ht="12.75" customHeight="1" x14ac:dyDescent="0.35">
      <c r="A20" s="439" t="s">
        <v>212</v>
      </c>
      <c r="B20" s="439"/>
      <c r="C20" s="439"/>
      <c r="D20" s="592"/>
      <c r="E20" s="593"/>
      <c r="F20" s="593"/>
      <c r="G20" s="593"/>
      <c r="H20" s="593"/>
      <c r="I20" s="594"/>
      <c r="J20" s="593"/>
      <c r="N20" s="17"/>
      <c r="O20" s="17"/>
      <c r="P20" s="17"/>
      <c r="Q20" s="17"/>
      <c r="R20" s="17"/>
      <c r="S20" s="17"/>
      <c r="T20" s="17"/>
      <c r="U20" s="17"/>
    </row>
    <row r="21" spans="1:21" ht="12.7" customHeight="1" thickBot="1" x14ac:dyDescent="0.4">
      <c r="A21" s="713" t="s">
        <v>11</v>
      </c>
      <c r="B21" s="713"/>
      <c r="C21" s="438"/>
      <c r="D21" s="595"/>
      <c r="E21" s="581"/>
      <c r="F21" s="596"/>
      <c r="G21" s="597"/>
      <c r="H21" s="597"/>
      <c r="I21" s="595"/>
      <c r="J21" s="598"/>
      <c r="N21" s="17"/>
      <c r="O21" s="17"/>
      <c r="P21" s="17"/>
      <c r="Q21" s="17"/>
      <c r="R21" s="17"/>
      <c r="S21" s="17"/>
      <c r="T21" s="17"/>
      <c r="U21" s="17"/>
    </row>
    <row r="22" spans="1:21" ht="13.9" thickBot="1" x14ac:dyDescent="0.4">
      <c r="A22" s="436" t="s">
        <v>12</v>
      </c>
      <c r="B22" s="435"/>
      <c r="C22" s="435"/>
      <c r="D22" s="577">
        <f>'C. Preparation of meetings'!E9</f>
        <v>16980</v>
      </c>
      <c r="E22" s="581"/>
      <c r="F22" s="582">
        <f>'C. Preparation of meetings'!E17</f>
        <v>0</v>
      </c>
      <c r="G22" s="583"/>
      <c r="H22" s="584">
        <f>'In-kind contribution'!D7</f>
        <v>0</v>
      </c>
      <c r="I22" s="581"/>
      <c r="J22" s="565">
        <f t="shared" ref="J22:J23" si="1">D22+F22</f>
        <v>16980</v>
      </c>
      <c r="L22" s="18"/>
      <c r="M22" s="18"/>
      <c r="N22" s="17"/>
      <c r="O22" s="17"/>
      <c r="P22" s="17"/>
      <c r="Q22" s="17"/>
      <c r="R22" s="17"/>
      <c r="S22" s="17"/>
      <c r="T22" s="17"/>
      <c r="U22" s="17"/>
    </row>
    <row r="23" spans="1:21" ht="13.9" thickBot="1" x14ac:dyDescent="0.4">
      <c r="A23" s="436" t="s">
        <v>13</v>
      </c>
      <c r="B23" s="435"/>
      <c r="C23" s="435"/>
      <c r="D23" s="599">
        <f>'C. Preparation of meetings'!D24</f>
        <v>26184</v>
      </c>
      <c r="E23" s="581"/>
      <c r="F23" s="582">
        <f>'C. Preparation of meetings'!D32</f>
        <v>0</v>
      </c>
      <c r="G23" s="583"/>
      <c r="H23" s="584">
        <f>'In-kind contribution'!D8</f>
        <v>0</v>
      </c>
      <c r="I23" s="581"/>
      <c r="J23" s="565">
        <f t="shared" si="1"/>
        <v>26184</v>
      </c>
      <c r="L23" s="18"/>
      <c r="M23" s="18"/>
      <c r="N23" s="17"/>
      <c r="O23" s="17"/>
      <c r="P23" s="17"/>
      <c r="Q23" s="17"/>
      <c r="R23" s="17"/>
      <c r="S23" s="17"/>
      <c r="T23" s="17"/>
      <c r="U23" s="17"/>
    </row>
    <row r="24" spans="1:21" ht="11.2" customHeight="1" thickBot="1" x14ac:dyDescent="0.4">
      <c r="A24" s="445" t="s">
        <v>14</v>
      </c>
      <c r="B24" s="435"/>
      <c r="C24" s="435"/>
      <c r="D24" s="600">
        <f>SUM(D22:D23)</f>
        <v>43164</v>
      </c>
      <c r="E24" s="581"/>
      <c r="F24" s="601">
        <f>SUM(F22:F23)</f>
        <v>0</v>
      </c>
      <c r="G24" s="602"/>
      <c r="H24" s="601">
        <f>SUM(H22:H23)</f>
        <v>0</v>
      </c>
      <c r="I24" s="581"/>
      <c r="J24" s="600">
        <f>SUM(J22:J23)</f>
        <v>43164</v>
      </c>
      <c r="L24" s="18"/>
      <c r="M24" s="18"/>
      <c r="N24" s="17"/>
      <c r="O24" s="17"/>
      <c r="P24" s="17"/>
      <c r="Q24" s="17"/>
      <c r="R24" s="17"/>
      <c r="S24" s="17"/>
      <c r="T24" s="17"/>
      <c r="U24" s="17"/>
    </row>
    <row r="25" spans="1:21" ht="13.15" thickBot="1" x14ac:dyDescent="0.4">
      <c r="A25" s="713" t="s">
        <v>15</v>
      </c>
      <c r="B25" s="713"/>
      <c r="C25" s="438"/>
      <c r="D25" s="603"/>
      <c r="E25" s="581"/>
      <c r="F25" s="603"/>
      <c r="G25" s="597"/>
      <c r="H25" s="597"/>
      <c r="I25" s="595"/>
      <c r="J25" s="604"/>
      <c r="N25" s="5"/>
      <c r="O25" s="5"/>
      <c r="P25" s="5"/>
      <c r="Q25" s="5"/>
      <c r="R25" s="5"/>
      <c r="S25" s="5"/>
      <c r="T25" s="5"/>
      <c r="U25" s="5"/>
    </row>
    <row r="26" spans="1:21" ht="13.15" thickBot="1" x14ac:dyDescent="0.4">
      <c r="A26" s="436" t="s">
        <v>16</v>
      </c>
      <c r="B26" s="435"/>
      <c r="C26" s="435"/>
      <c r="D26" s="599">
        <f>'C2. Info Dissemination costs'!D5</f>
        <v>230</v>
      </c>
      <c r="E26" s="605"/>
      <c r="F26" s="582">
        <f>'C2. Info Dissemination costs'!D10</f>
        <v>0</v>
      </c>
      <c r="G26" s="583"/>
      <c r="H26" s="584"/>
      <c r="I26" s="581"/>
      <c r="J26" s="565">
        <f t="shared" ref="J26:J27" si="2">D26+F26</f>
        <v>230</v>
      </c>
      <c r="L26" s="18"/>
      <c r="M26" s="18"/>
      <c r="N26" s="5"/>
      <c r="O26" s="5"/>
      <c r="P26" s="5"/>
      <c r="Q26" s="5"/>
      <c r="R26" s="5"/>
      <c r="S26" s="5"/>
      <c r="T26" s="5"/>
      <c r="U26" s="5"/>
    </row>
    <row r="27" spans="1:21" ht="13.15" thickBot="1" x14ac:dyDescent="0.4">
      <c r="A27" s="436" t="s">
        <v>17</v>
      </c>
      <c r="B27" s="435"/>
      <c r="C27" s="435"/>
      <c r="D27" s="580">
        <f>'C2. Info Dissemination costs'!D17</f>
        <v>900</v>
      </c>
      <c r="E27" s="605"/>
      <c r="F27" s="582"/>
      <c r="G27" s="583"/>
      <c r="H27" s="584"/>
      <c r="I27" s="595"/>
      <c r="J27" s="565">
        <f t="shared" si="2"/>
        <v>900</v>
      </c>
      <c r="L27" s="18"/>
      <c r="M27" s="18"/>
      <c r="N27" s="5"/>
      <c r="O27" s="5"/>
      <c r="P27" s="5"/>
      <c r="Q27" s="5"/>
      <c r="R27" s="5"/>
      <c r="S27" s="5"/>
      <c r="T27" s="5"/>
      <c r="U27" s="5"/>
    </row>
    <row r="28" spans="1:21" ht="11.2" customHeight="1" thickBot="1" x14ac:dyDescent="0.4">
      <c r="A28" s="445" t="s">
        <v>18</v>
      </c>
      <c r="B28" s="435"/>
      <c r="C28" s="435"/>
      <c r="D28" s="606">
        <f>SUM(D26:D27)</f>
        <v>1130</v>
      </c>
      <c r="E28" s="586"/>
      <c r="F28" s="606">
        <f>SUM(F26:F27)</f>
        <v>0</v>
      </c>
      <c r="G28" s="607"/>
      <c r="H28" s="600">
        <f>'In-kind contribution'!D9</f>
        <v>0</v>
      </c>
      <c r="I28" s="595"/>
      <c r="J28" s="606">
        <f>SUM(J26:J27)</f>
        <v>1130</v>
      </c>
      <c r="L28" s="19"/>
      <c r="M28" s="19"/>
      <c r="N28" s="5"/>
      <c r="O28" s="5"/>
      <c r="P28" s="5"/>
      <c r="Q28" s="5"/>
      <c r="R28" s="5"/>
      <c r="S28" s="5"/>
      <c r="T28" s="5"/>
      <c r="U28" s="5"/>
    </row>
    <row r="29" spans="1:21" ht="11.2" customHeight="1" thickBot="1" x14ac:dyDescent="0.4">
      <c r="A29" s="437" t="s">
        <v>19</v>
      </c>
      <c r="B29" s="438"/>
      <c r="C29" s="438"/>
      <c r="D29" s="590">
        <f>D24+D28</f>
        <v>44294</v>
      </c>
      <c r="E29" s="589"/>
      <c r="F29" s="590">
        <f>F24+F28</f>
        <v>0</v>
      </c>
      <c r="G29" s="591"/>
      <c r="H29" s="590">
        <f>SUM(H24+H28)</f>
        <v>0</v>
      </c>
      <c r="I29" s="581"/>
      <c r="J29" s="590">
        <f>D29+F29+H29</f>
        <v>44294</v>
      </c>
      <c r="K29" s="20"/>
      <c r="L29" s="19"/>
      <c r="M29" s="19"/>
      <c r="N29" s="5"/>
      <c r="O29" s="5"/>
      <c r="P29" s="5"/>
      <c r="Q29" s="5"/>
      <c r="R29" s="5"/>
      <c r="S29" s="5"/>
      <c r="T29" s="5"/>
      <c r="U29" s="5"/>
    </row>
    <row r="30" spans="1:21" ht="13.15" thickBot="1" x14ac:dyDescent="0.4">
      <c r="A30" s="439" t="s">
        <v>20</v>
      </c>
      <c r="B30" s="439"/>
      <c r="C30" s="440"/>
      <c r="D30" s="593"/>
      <c r="E30" s="593"/>
      <c r="F30" s="593"/>
      <c r="G30" s="593"/>
      <c r="H30" s="593"/>
      <c r="I30" s="593"/>
      <c r="J30" s="593"/>
      <c r="N30" s="5"/>
      <c r="O30" s="5"/>
      <c r="P30" s="5"/>
      <c r="Q30" s="5"/>
      <c r="R30" s="5"/>
      <c r="S30" s="5"/>
      <c r="T30" s="5"/>
      <c r="U30" s="5"/>
    </row>
    <row r="31" spans="1:21" ht="13.15" thickBot="1" x14ac:dyDescent="0.4">
      <c r="A31" s="438" t="s">
        <v>21</v>
      </c>
      <c r="B31" s="435"/>
      <c r="C31" s="435"/>
      <c r="D31" s="600">
        <f>'D. operating costs'!E5</f>
        <v>3838</v>
      </c>
      <c r="E31" s="586"/>
      <c r="F31" s="608">
        <f>'D. operating costs'!E10</f>
        <v>0</v>
      </c>
      <c r="G31" s="602"/>
      <c r="H31" s="608">
        <f>'In-kind contribution'!D10</f>
        <v>0</v>
      </c>
      <c r="I31" s="609"/>
      <c r="J31" s="666">
        <f>D31+F31+H32</f>
        <v>3838</v>
      </c>
      <c r="L31" s="18"/>
      <c r="M31" s="18"/>
      <c r="N31" s="5"/>
      <c r="O31" s="5"/>
      <c r="P31" s="5"/>
      <c r="Q31" s="5"/>
      <c r="R31" s="5"/>
      <c r="S31" s="5"/>
      <c r="T31" s="5"/>
      <c r="U31" s="5"/>
    </row>
    <row r="32" spans="1:21" ht="13.15" thickBot="1" x14ac:dyDescent="0.4">
      <c r="A32" s="438" t="s">
        <v>22</v>
      </c>
      <c r="B32" s="435"/>
      <c r="C32" s="435"/>
      <c r="D32" s="610"/>
      <c r="E32" s="586"/>
      <c r="F32" s="611"/>
      <c r="G32" s="583"/>
      <c r="H32" s="583"/>
      <c r="I32" s="609"/>
      <c r="J32" s="667"/>
      <c r="L32" s="18"/>
      <c r="M32" s="18"/>
      <c r="N32" s="5"/>
      <c r="O32" s="5"/>
      <c r="P32" s="5"/>
      <c r="Q32" s="5"/>
      <c r="R32" s="5"/>
      <c r="S32" s="5"/>
      <c r="T32" s="5"/>
      <c r="U32" s="5"/>
    </row>
    <row r="33" spans="1:21" ht="13.15" thickBot="1" x14ac:dyDescent="0.4">
      <c r="A33" s="436" t="s">
        <v>23</v>
      </c>
      <c r="B33" s="435"/>
      <c r="C33" s="435"/>
      <c r="D33" s="599">
        <f>'D. operating costs'!D19</f>
        <v>1770</v>
      </c>
      <c r="E33" s="586"/>
      <c r="F33" s="582">
        <f>'D. operating costs'!D31</f>
        <v>0</v>
      </c>
      <c r="G33" s="583"/>
      <c r="H33" s="584">
        <f>'In-kind contribution'!D11</f>
        <v>0</v>
      </c>
      <c r="I33" s="609"/>
      <c r="J33" s="565">
        <f t="shared" ref="J33:J35" si="3">D33+F33</f>
        <v>1770</v>
      </c>
      <c r="L33" s="18"/>
      <c r="M33" s="18"/>
      <c r="N33" s="5"/>
      <c r="O33" s="5"/>
      <c r="P33" s="5"/>
      <c r="Q33" s="5"/>
      <c r="R33" s="5"/>
      <c r="S33" s="5"/>
      <c r="T33" s="5"/>
      <c r="U33" s="5"/>
    </row>
    <row r="34" spans="1:21" ht="13.15" thickBot="1" x14ac:dyDescent="0.4">
      <c r="A34" s="436" t="s">
        <v>24</v>
      </c>
      <c r="B34" s="435"/>
      <c r="C34" s="435"/>
      <c r="D34" s="580">
        <f>'D. operating costs'!B39</f>
        <v>0</v>
      </c>
      <c r="E34" s="586"/>
      <c r="F34" s="582">
        <f>'D. operating costs'!B45</f>
        <v>0</v>
      </c>
      <c r="G34" s="583"/>
      <c r="H34" s="584">
        <f>'In-kind contribution'!D12</f>
        <v>0</v>
      </c>
      <c r="I34" s="609"/>
      <c r="J34" s="565">
        <f t="shared" si="3"/>
        <v>0</v>
      </c>
      <c r="L34" s="18"/>
      <c r="M34" s="18"/>
      <c r="N34" s="5"/>
      <c r="O34" s="5"/>
      <c r="P34" s="5"/>
      <c r="Q34" s="5"/>
      <c r="R34" s="5"/>
      <c r="S34" s="5"/>
      <c r="T34" s="5"/>
      <c r="U34" s="5"/>
    </row>
    <row r="35" spans="1:21" ht="13.15" thickBot="1" x14ac:dyDescent="0.4">
      <c r="A35" s="436" t="s">
        <v>25</v>
      </c>
      <c r="B35" s="435"/>
      <c r="C35" s="435"/>
      <c r="D35" s="580">
        <f>'D. operating costs'!B50</f>
        <v>0</v>
      </c>
      <c r="E35" s="586"/>
      <c r="F35" s="582">
        <f>'D. operating costs'!B54</f>
        <v>0</v>
      </c>
      <c r="G35" s="583"/>
      <c r="H35" s="584">
        <f>'In-kind contribution'!D13</f>
        <v>0</v>
      </c>
      <c r="I35" s="609"/>
      <c r="J35" s="565">
        <f t="shared" si="3"/>
        <v>0</v>
      </c>
      <c r="L35" s="18"/>
      <c r="M35" s="18"/>
      <c r="N35" s="5"/>
      <c r="O35" s="5"/>
      <c r="P35" s="5"/>
      <c r="Q35" s="5"/>
      <c r="R35" s="5"/>
      <c r="S35" s="5"/>
      <c r="T35" s="5"/>
      <c r="U35" s="5"/>
    </row>
    <row r="36" spans="1:21" ht="11.2" customHeight="1" thickBot="1" x14ac:dyDescent="0.4">
      <c r="A36" s="445" t="s">
        <v>26</v>
      </c>
      <c r="B36" s="435"/>
      <c r="C36" s="435"/>
      <c r="D36" s="606">
        <f>SUM(D33:D35)</f>
        <v>1770</v>
      </c>
      <c r="E36" s="586"/>
      <c r="F36" s="606">
        <f>SUM(F33:F35)</f>
        <v>0</v>
      </c>
      <c r="G36" s="607"/>
      <c r="H36" s="606">
        <f>SUM(H33:H35)</f>
        <v>0</v>
      </c>
      <c r="I36" s="609"/>
      <c r="J36" s="606">
        <f>D36+F36+H36</f>
        <v>1770</v>
      </c>
      <c r="L36" s="18"/>
      <c r="M36" s="18"/>
      <c r="N36" s="5"/>
      <c r="O36" s="5"/>
      <c r="P36" s="5"/>
      <c r="Q36" s="5"/>
      <c r="R36" s="5"/>
      <c r="S36" s="5"/>
      <c r="T36" s="5"/>
      <c r="U36" s="5"/>
    </row>
    <row r="37" spans="1:21" ht="13.15" thickBot="1" x14ac:dyDescent="0.4">
      <c r="A37" s="446" t="s">
        <v>27</v>
      </c>
      <c r="B37" s="435"/>
      <c r="C37" s="435"/>
      <c r="D37" s="611"/>
      <c r="E37" s="586"/>
      <c r="F37" s="611"/>
      <c r="G37" s="583"/>
      <c r="H37" s="583"/>
      <c r="I37" s="609"/>
      <c r="J37" s="612"/>
      <c r="L37" s="18"/>
      <c r="M37" s="18"/>
      <c r="N37" s="5"/>
      <c r="O37" s="5"/>
      <c r="P37" s="5"/>
      <c r="Q37" s="5"/>
      <c r="R37" s="5"/>
      <c r="S37" s="5"/>
      <c r="T37" s="5"/>
      <c r="U37" s="5"/>
    </row>
    <row r="38" spans="1:21" ht="13.15" thickBot="1" x14ac:dyDescent="0.4">
      <c r="A38" s="436" t="s">
        <v>28</v>
      </c>
      <c r="B38" s="435"/>
      <c r="C38" s="435"/>
      <c r="D38" s="580">
        <f>'D. operating costs'!D61</f>
        <v>0</v>
      </c>
      <c r="E38" s="586"/>
      <c r="F38" s="582"/>
      <c r="G38" s="583"/>
      <c r="H38" s="584">
        <f>'In-kind contribution'!D14</f>
        <v>0</v>
      </c>
      <c r="I38" s="609"/>
      <c r="J38" s="565">
        <f t="shared" ref="J38:J42" si="4">D38+F38</f>
        <v>0</v>
      </c>
      <c r="L38" s="18"/>
      <c r="M38" s="18"/>
      <c r="N38" s="5"/>
      <c r="O38" s="5"/>
      <c r="P38" s="5"/>
      <c r="Q38" s="5"/>
      <c r="R38" s="5"/>
      <c r="S38" s="5"/>
      <c r="T38" s="5"/>
      <c r="U38" s="5"/>
    </row>
    <row r="39" spans="1:21" ht="13.15" thickBot="1" x14ac:dyDescent="0.4">
      <c r="A39" s="436" t="s">
        <v>29</v>
      </c>
      <c r="B39" s="435"/>
      <c r="C39" s="435"/>
      <c r="D39" s="613">
        <f>'D. operating costs'!D65</f>
        <v>1080</v>
      </c>
      <c r="E39" s="586"/>
      <c r="F39" s="582"/>
      <c r="G39" s="583"/>
      <c r="H39" s="584"/>
      <c r="I39" s="609"/>
      <c r="J39" s="565">
        <f t="shared" si="4"/>
        <v>1080</v>
      </c>
      <c r="L39" s="18"/>
      <c r="M39" s="18"/>
      <c r="N39" s="5"/>
      <c r="O39" s="5"/>
      <c r="P39" s="5"/>
      <c r="Q39" s="5"/>
      <c r="R39" s="5"/>
      <c r="S39" s="5"/>
      <c r="T39" s="5"/>
      <c r="U39" s="5"/>
    </row>
    <row r="40" spans="1:21" ht="13.15" thickBot="1" x14ac:dyDescent="0.4">
      <c r="A40" s="436" t="s">
        <v>30</v>
      </c>
      <c r="B40" s="435"/>
      <c r="C40" s="435"/>
      <c r="D40" s="580">
        <f>'D. operating costs'!D68</f>
        <v>600</v>
      </c>
      <c r="E40" s="586"/>
      <c r="F40" s="582"/>
      <c r="G40" s="583"/>
      <c r="H40" s="584"/>
      <c r="I40" s="609"/>
      <c r="J40" s="565">
        <f t="shared" si="4"/>
        <v>600</v>
      </c>
      <c r="L40" s="18"/>
      <c r="M40" s="18"/>
      <c r="N40" s="5"/>
      <c r="O40" s="5"/>
      <c r="P40" s="5"/>
      <c r="Q40" s="5"/>
      <c r="R40" s="5"/>
      <c r="S40" s="5"/>
      <c r="T40" s="5"/>
      <c r="U40" s="5"/>
    </row>
    <row r="41" spans="1:21" ht="13.15" thickBot="1" x14ac:dyDescent="0.4">
      <c r="A41" s="436" t="s">
        <v>31</v>
      </c>
      <c r="B41" s="435"/>
      <c r="C41" s="435"/>
      <c r="D41" s="580">
        <f>'D. operating costs'!D71</f>
        <v>600</v>
      </c>
      <c r="E41" s="586"/>
      <c r="F41" s="582"/>
      <c r="G41" s="583"/>
      <c r="H41" s="584"/>
      <c r="I41" s="609"/>
      <c r="J41" s="565">
        <f t="shared" si="4"/>
        <v>600</v>
      </c>
      <c r="L41" s="18"/>
      <c r="M41" s="18"/>
      <c r="N41" s="5"/>
      <c r="O41" s="5"/>
      <c r="P41" s="5"/>
      <c r="Q41" s="5"/>
      <c r="R41" s="5"/>
      <c r="S41" s="5"/>
      <c r="T41" s="5"/>
      <c r="U41" s="5"/>
    </row>
    <row r="42" spans="1:21" ht="13.15" thickBot="1" x14ac:dyDescent="0.4">
      <c r="A42" s="698" t="s">
        <v>32</v>
      </c>
      <c r="B42" s="699"/>
      <c r="C42" s="700"/>
      <c r="D42" s="599">
        <f>'D. operating costs'!D77</f>
        <v>1320</v>
      </c>
      <c r="E42" s="614"/>
      <c r="F42" s="582"/>
      <c r="G42" s="583"/>
      <c r="H42" s="584"/>
      <c r="I42" s="586"/>
      <c r="J42" s="565">
        <f t="shared" si="4"/>
        <v>1320</v>
      </c>
      <c r="L42" s="18"/>
      <c r="M42" s="18"/>
      <c r="N42" s="5"/>
      <c r="O42" s="5"/>
      <c r="P42" s="5"/>
      <c r="Q42" s="5"/>
      <c r="R42" s="5"/>
      <c r="S42" s="5"/>
      <c r="T42" s="5"/>
      <c r="U42" s="5"/>
    </row>
    <row r="43" spans="1:21" ht="13.15" thickBot="1" x14ac:dyDescent="0.4">
      <c r="A43" s="445" t="s">
        <v>33</v>
      </c>
      <c r="B43" s="435"/>
      <c r="C43" s="435"/>
      <c r="D43" s="600">
        <f>SUM(D38:D42)</f>
        <v>3600</v>
      </c>
      <c r="E43" s="586"/>
      <c r="F43" s="600">
        <f>'D. operating costs'!D85</f>
        <v>0</v>
      </c>
      <c r="G43" s="615"/>
      <c r="H43" s="600">
        <f>SUM(H38:H42)</f>
        <v>0</v>
      </c>
      <c r="I43" s="616"/>
      <c r="J43" s="666">
        <f>SUM(J38:J42)</f>
        <v>3600</v>
      </c>
      <c r="L43" s="18"/>
      <c r="M43" s="19"/>
      <c r="N43" s="5"/>
      <c r="O43" s="5"/>
      <c r="P43" s="5"/>
      <c r="Q43" s="5"/>
      <c r="R43" s="5"/>
      <c r="S43" s="5"/>
      <c r="T43" s="5"/>
      <c r="U43" s="5"/>
    </row>
    <row r="44" spans="1:21" ht="11.95" customHeight="1" thickBot="1" x14ac:dyDescent="0.4">
      <c r="A44" s="437" t="s">
        <v>34</v>
      </c>
      <c r="B44" s="438"/>
      <c r="C44" s="438"/>
      <c r="D44" s="590">
        <f>D31+D36+D43</f>
        <v>9208</v>
      </c>
      <c r="E44" s="589"/>
      <c r="F44" s="590">
        <f>F31+F36+F43</f>
        <v>0</v>
      </c>
      <c r="G44" s="591"/>
      <c r="H44" s="590">
        <f>H31+H36+H43</f>
        <v>0</v>
      </c>
      <c r="I44" s="617"/>
      <c r="J44" s="590">
        <f>D44+F44+H44</f>
        <v>9208</v>
      </c>
      <c r="L44" s="19"/>
      <c r="M44" s="19"/>
      <c r="N44" s="5"/>
      <c r="O44" s="5"/>
      <c r="P44" s="5"/>
      <c r="Q44" s="5"/>
      <c r="R44" s="5"/>
      <c r="S44" s="5"/>
      <c r="T44" s="5"/>
      <c r="U44" s="5"/>
    </row>
    <row r="45" spans="1:21" ht="11.95" customHeight="1" x14ac:dyDescent="0.35">
      <c r="A45" s="439" t="s">
        <v>35</v>
      </c>
      <c r="B45" s="439"/>
      <c r="C45" s="439"/>
      <c r="D45" s="618"/>
      <c r="E45" s="592"/>
      <c r="F45" s="618"/>
      <c r="G45" s="618"/>
      <c r="H45" s="618"/>
      <c r="I45" s="618"/>
      <c r="J45" s="618"/>
      <c r="N45" s="5"/>
      <c r="O45" s="5"/>
      <c r="P45" s="5"/>
      <c r="Q45" s="5"/>
      <c r="R45" s="5"/>
      <c r="S45" s="5"/>
      <c r="T45" s="5"/>
      <c r="U45" s="5"/>
    </row>
    <row r="46" spans="1:21" ht="10.5" customHeight="1" thickBot="1" x14ac:dyDescent="0.4">
      <c r="A46" s="438" t="s">
        <v>36</v>
      </c>
      <c r="B46" s="438"/>
      <c r="C46" s="438"/>
      <c r="D46" s="619"/>
      <c r="E46" s="620"/>
      <c r="F46" s="621"/>
      <c r="G46" s="621"/>
      <c r="H46" s="621"/>
      <c r="I46" s="622"/>
      <c r="J46" s="623"/>
      <c r="K46" s="26"/>
      <c r="N46" s="5"/>
      <c r="O46" s="5"/>
      <c r="P46" s="5"/>
      <c r="Q46" s="5"/>
      <c r="R46" s="5"/>
      <c r="S46" s="5"/>
      <c r="T46" s="5"/>
      <c r="U46" s="5"/>
    </row>
    <row r="47" spans="1:21" ht="11.2" customHeight="1" thickBot="1" x14ac:dyDescent="0.4">
      <c r="A47" s="436" t="s">
        <v>37</v>
      </c>
      <c r="B47" s="436"/>
      <c r="C47" s="438"/>
      <c r="D47" s="584">
        <f>'E. Interpretation translation'!F3</f>
        <v>39840</v>
      </c>
      <c r="E47" s="624"/>
      <c r="F47" s="584">
        <f>'E. Interpretation translation'!F16</f>
        <v>0</v>
      </c>
      <c r="G47" s="583"/>
      <c r="H47" s="584">
        <v>0</v>
      </c>
      <c r="I47" s="587"/>
      <c r="J47" s="567">
        <f t="shared" ref="J47:J50" si="5">D47+F47</f>
        <v>39840</v>
      </c>
      <c r="L47" s="18"/>
      <c r="M47" s="27"/>
      <c r="N47" s="5"/>
      <c r="O47" s="5"/>
      <c r="P47" s="5"/>
      <c r="Q47" s="5"/>
      <c r="R47" s="5"/>
      <c r="S47" s="5"/>
      <c r="T47" s="5"/>
      <c r="U47" s="5"/>
    </row>
    <row r="48" spans="1:21" ht="13.15" thickBot="1" x14ac:dyDescent="0.4">
      <c r="A48" s="436" t="s">
        <v>38</v>
      </c>
      <c r="B48" s="435"/>
      <c r="C48" s="438"/>
      <c r="D48" s="584">
        <f>'E. Interpretation translation'!F4</f>
        <v>0</v>
      </c>
      <c r="E48" s="624"/>
      <c r="F48" s="582">
        <f>'E. Interpretation translation'!F17</f>
        <v>0</v>
      </c>
      <c r="G48" s="583"/>
      <c r="H48" s="584">
        <v>0</v>
      </c>
      <c r="I48" s="587"/>
      <c r="J48" s="565">
        <f t="shared" si="5"/>
        <v>0</v>
      </c>
      <c r="L48" s="18"/>
      <c r="M48" s="27"/>
      <c r="N48" s="5"/>
      <c r="O48" s="5"/>
      <c r="P48" s="5"/>
      <c r="Q48" s="5"/>
      <c r="R48" s="5"/>
      <c r="S48" s="5"/>
      <c r="T48" s="5"/>
      <c r="U48" s="5"/>
    </row>
    <row r="49" spans="1:21" ht="13.15" thickBot="1" x14ac:dyDescent="0.4">
      <c r="A49" s="436" t="s">
        <v>39</v>
      </c>
      <c r="B49" s="435"/>
      <c r="C49" s="438"/>
      <c r="D49" s="584">
        <f>'E. Interpretation translation'!F5</f>
        <v>6640</v>
      </c>
      <c r="E49" s="624"/>
      <c r="F49" s="582">
        <f>'E. Interpretation translation'!F18</f>
        <v>0</v>
      </c>
      <c r="G49" s="583"/>
      <c r="H49" s="584">
        <v>0</v>
      </c>
      <c r="I49" s="587"/>
      <c r="J49" s="565">
        <f t="shared" si="5"/>
        <v>6640</v>
      </c>
      <c r="L49" s="18"/>
      <c r="M49" s="27"/>
      <c r="N49" s="5"/>
      <c r="O49" s="5"/>
      <c r="P49" s="5"/>
      <c r="Q49" s="5"/>
      <c r="R49" s="5"/>
      <c r="S49" s="5"/>
      <c r="T49" s="5"/>
      <c r="U49" s="5"/>
    </row>
    <row r="50" spans="1:21" ht="13.15" thickBot="1" x14ac:dyDescent="0.4">
      <c r="A50" s="436" t="s">
        <v>40</v>
      </c>
      <c r="B50" s="436"/>
      <c r="C50" s="438"/>
      <c r="D50" s="584">
        <f>'E. Interpretation translation'!F6</f>
        <v>6640</v>
      </c>
      <c r="E50" s="624"/>
      <c r="F50" s="582">
        <f>'E. Interpretation translation'!F19</f>
        <v>0</v>
      </c>
      <c r="G50" s="583"/>
      <c r="H50" s="584">
        <v>0</v>
      </c>
      <c r="I50" s="587"/>
      <c r="J50" s="565">
        <f t="shared" si="5"/>
        <v>6640</v>
      </c>
      <c r="L50" s="18"/>
      <c r="M50" s="27"/>
      <c r="N50" s="5"/>
      <c r="O50" s="5"/>
      <c r="P50" s="5"/>
      <c r="Q50" s="5"/>
      <c r="R50" s="5"/>
      <c r="S50" s="5"/>
      <c r="T50" s="5"/>
      <c r="U50" s="5"/>
    </row>
    <row r="51" spans="1:21" ht="13.15" thickBot="1" x14ac:dyDescent="0.4">
      <c r="A51" s="445" t="s">
        <v>41</v>
      </c>
      <c r="B51" s="436"/>
      <c r="C51" s="438"/>
      <c r="D51" s="608">
        <f>SUM(D47:D50)</f>
        <v>53120</v>
      </c>
      <c r="E51" s="624"/>
      <c r="F51" s="608">
        <f>SUM(F47:F50)</f>
        <v>0</v>
      </c>
      <c r="G51" s="602"/>
      <c r="H51" s="608">
        <v>0</v>
      </c>
      <c r="I51" s="587"/>
      <c r="J51" s="608">
        <f>SUM(J47:J50)</f>
        <v>53120</v>
      </c>
      <c r="L51" s="27"/>
      <c r="M51" s="27"/>
      <c r="N51" s="5"/>
      <c r="O51" s="5"/>
      <c r="P51" s="5"/>
      <c r="Q51" s="5"/>
      <c r="R51" s="5"/>
      <c r="S51" s="5"/>
      <c r="T51" s="5"/>
      <c r="U51" s="5"/>
    </row>
    <row r="52" spans="1:21" ht="13.15" thickBot="1" x14ac:dyDescent="0.4">
      <c r="A52" s="447" t="s">
        <v>42</v>
      </c>
      <c r="B52" s="438"/>
      <c r="C52" s="438"/>
      <c r="D52" s="608">
        <f>'E. Interpretation translation'!F10</f>
        <v>26000</v>
      </c>
      <c r="E52" s="624"/>
      <c r="F52" s="601">
        <f>'E. Interpretation translation'!F22</f>
        <v>0</v>
      </c>
      <c r="G52" s="602"/>
      <c r="H52" s="590">
        <f>'In-kind contribution'!D15</f>
        <v>0</v>
      </c>
      <c r="I52" s="587"/>
      <c r="J52" s="625">
        <f>D52+F52</f>
        <v>26000</v>
      </c>
      <c r="L52" s="19"/>
      <c r="M52" s="21"/>
      <c r="N52" s="5"/>
      <c r="O52" s="5"/>
      <c r="P52" s="5"/>
      <c r="Q52" s="5"/>
      <c r="R52" s="5"/>
      <c r="S52" s="5"/>
      <c r="T52" s="5"/>
      <c r="U52" s="5"/>
    </row>
    <row r="53" spans="1:21" ht="13.15" thickBot="1" x14ac:dyDescent="0.4">
      <c r="A53" s="437" t="s">
        <v>43</v>
      </c>
      <c r="B53" s="438"/>
      <c r="C53" s="438"/>
      <c r="D53" s="590">
        <f>SUM(D51:D52)</f>
        <v>79120</v>
      </c>
      <c r="E53" s="624"/>
      <c r="F53" s="590"/>
      <c r="G53" s="591"/>
      <c r="H53" s="590">
        <f>SUM(H51:H52)</f>
        <v>0</v>
      </c>
      <c r="I53" s="587"/>
      <c r="J53" s="590">
        <f>D53+F53+H53</f>
        <v>79120</v>
      </c>
      <c r="L53" s="21"/>
      <c r="M53" s="21"/>
      <c r="N53" s="5"/>
      <c r="O53" s="5"/>
      <c r="P53" s="5"/>
      <c r="Q53" s="5"/>
      <c r="R53" s="5"/>
      <c r="S53" s="5"/>
      <c r="T53" s="5"/>
      <c r="U53" s="5"/>
    </row>
    <row r="54" spans="1:21" ht="13.15" thickBot="1" x14ac:dyDescent="0.4">
      <c r="A54" s="439" t="s">
        <v>44</v>
      </c>
      <c r="B54" s="439"/>
      <c r="C54" s="439"/>
      <c r="D54" s="626"/>
      <c r="E54" s="592"/>
      <c r="F54" s="618"/>
      <c r="G54" s="618"/>
      <c r="H54" s="618"/>
      <c r="I54" s="627"/>
      <c r="J54" s="618"/>
      <c r="N54" s="5"/>
      <c r="O54" s="5"/>
      <c r="P54" s="5"/>
      <c r="Q54" s="5"/>
      <c r="R54" s="5"/>
      <c r="S54" s="5"/>
      <c r="T54" s="5"/>
      <c r="U54" s="5"/>
    </row>
    <row r="55" spans="1:21" ht="11.55" customHeight="1" thickBot="1" x14ac:dyDescent="0.4">
      <c r="A55" s="448" t="s">
        <v>45</v>
      </c>
      <c r="B55" s="438"/>
      <c r="C55" s="438"/>
      <c r="D55" s="628">
        <f>'F. Other contracts'!F5</f>
        <v>0</v>
      </c>
      <c r="E55" s="589"/>
      <c r="F55" s="584"/>
      <c r="G55" s="583"/>
      <c r="H55" s="584"/>
      <c r="I55" s="587"/>
      <c r="J55" s="567">
        <f t="shared" ref="J55:J60" si="6">D55+F55</f>
        <v>0</v>
      </c>
      <c r="L55" s="18"/>
      <c r="M55" s="27"/>
      <c r="N55" s="5"/>
      <c r="O55" s="5"/>
      <c r="P55" s="5"/>
      <c r="Q55" s="5"/>
      <c r="R55" s="5"/>
      <c r="S55" s="5"/>
      <c r="T55" s="5"/>
      <c r="U55" s="5"/>
    </row>
    <row r="56" spans="1:21" ht="13.15" thickBot="1" x14ac:dyDescent="0.4">
      <c r="A56" s="449" t="s">
        <v>46</v>
      </c>
      <c r="B56" s="438"/>
      <c r="C56" s="438"/>
      <c r="D56" s="628">
        <f>'F. Other contracts'!F8</f>
        <v>0</v>
      </c>
      <c r="E56" s="589"/>
      <c r="F56" s="582"/>
      <c r="G56" s="583"/>
      <c r="H56" s="584"/>
      <c r="I56" s="587"/>
      <c r="J56" s="565">
        <f t="shared" si="6"/>
        <v>0</v>
      </c>
      <c r="L56" s="18"/>
      <c r="M56" s="27"/>
      <c r="N56" s="5"/>
      <c r="O56" s="5"/>
      <c r="P56" s="5"/>
      <c r="Q56" s="5"/>
      <c r="R56" s="5"/>
      <c r="S56" s="5"/>
      <c r="T56" s="5"/>
      <c r="U56" s="5"/>
    </row>
    <row r="57" spans="1:21" ht="13.15" thickBot="1" x14ac:dyDescent="0.4">
      <c r="A57" s="449" t="s">
        <v>47</v>
      </c>
      <c r="B57" s="438"/>
      <c r="C57" s="438"/>
      <c r="D57" s="629">
        <f>'F. Other contracts'!J11</f>
        <v>0</v>
      </c>
      <c r="E57" s="589"/>
      <c r="F57" s="582"/>
      <c r="G57" s="583"/>
      <c r="H57" s="584"/>
      <c r="I57" s="587"/>
      <c r="J57" s="565">
        <f t="shared" si="6"/>
        <v>0</v>
      </c>
      <c r="L57" s="18"/>
      <c r="M57" s="27"/>
      <c r="N57" s="5"/>
      <c r="O57" s="5"/>
      <c r="P57" s="5"/>
      <c r="Q57" s="5"/>
      <c r="R57" s="5"/>
      <c r="S57" s="5"/>
      <c r="T57" s="5"/>
      <c r="U57" s="5"/>
    </row>
    <row r="58" spans="1:21" ht="11.95" customHeight="1" thickBot="1" x14ac:dyDescent="0.4">
      <c r="A58" s="450" t="s">
        <v>175</v>
      </c>
      <c r="B58" s="438"/>
      <c r="C58" s="438"/>
      <c r="D58" s="613">
        <f>'F. Other contracts'!F10</f>
        <v>3646</v>
      </c>
      <c r="E58" s="589"/>
      <c r="F58" s="582"/>
      <c r="G58" s="583"/>
      <c r="H58" s="584"/>
      <c r="I58" s="587"/>
      <c r="J58" s="565">
        <f t="shared" si="6"/>
        <v>3646</v>
      </c>
      <c r="L58" s="18"/>
      <c r="M58" s="27"/>
      <c r="N58" s="5"/>
      <c r="O58" s="5"/>
      <c r="P58" s="5"/>
      <c r="Q58" s="5"/>
      <c r="R58" s="5"/>
      <c r="S58" s="5"/>
      <c r="T58" s="5"/>
      <c r="U58" s="5"/>
    </row>
    <row r="59" spans="1:21" ht="13.15" thickBot="1" x14ac:dyDescent="0.4">
      <c r="A59" s="450" t="s">
        <v>176</v>
      </c>
      <c r="B59" s="438"/>
      <c r="C59" s="438"/>
      <c r="D59" s="628">
        <f>'F. Other contracts'!F13</f>
        <v>0</v>
      </c>
      <c r="E59" s="589"/>
      <c r="F59" s="582"/>
      <c r="G59" s="583"/>
      <c r="H59" s="584"/>
      <c r="I59" s="587"/>
      <c r="J59" s="565">
        <f t="shared" si="6"/>
        <v>0</v>
      </c>
      <c r="L59" s="18"/>
      <c r="M59" s="27"/>
      <c r="N59" s="5"/>
      <c r="O59" s="5"/>
      <c r="P59" s="5"/>
      <c r="Q59" s="5"/>
      <c r="R59" s="5"/>
      <c r="S59" s="5"/>
      <c r="T59" s="5"/>
      <c r="U59" s="5"/>
    </row>
    <row r="60" spans="1:21" ht="13.15" thickBot="1" x14ac:dyDescent="0.4">
      <c r="A60" s="451" t="s">
        <v>177</v>
      </c>
      <c r="B60" s="438"/>
      <c r="C60" s="438"/>
      <c r="D60" s="628">
        <f>'F. Other contracts'!F17</f>
        <v>21504</v>
      </c>
      <c r="E60" s="589"/>
      <c r="F60" s="582"/>
      <c r="G60" s="583"/>
      <c r="H60" s="584"/>
      <c r="I60" s="587"/>
      <c r="J60" s="565">
        <f t="shared" si="6"/>
        <v>21504</v>
      </c>
      <c r="L60" s="18"/>
      <c r="M60" s="27"/>
      <c r="N60" s="5"/>
      <c r="O60" s="5"/>
      <c r="P60" s="5"/>
      <c r="Q60" s="5"/>
      <c r="R60" s="5"/>
      <c r="S60" s="5"/>
      <c r="T60" s="5"/>
      <c r="U60" s="5"/>
    </row>
    <row r="61" spans="1:21" ht="11.55" customHeight="1" thickBot="1" x14ac:dyDescent="0.4">
      <c r="A61" s="437" t="s">
        <v>48</v>
      </c>
      <c r="B61" s="438"/>
      <c r="C61" s="438"/>
      <c r="D61" s="590">
        <f>SUM(D55:D60)</f>
        <v>25150</v>
      </c>
      <c r="E61" s="589"/>
      <c r="F61" s="590">
        <f>'F. Other contracts'!F25</f>
        <v>0</v>
      </c>
      <c r="G61" s="591"/>
      <c r="H61" s="590">
        <f>'In-kind contribution'!D16</f>
        <v>0</v>
      </c>
      <c r="I61" s="587"/>
      <c r="J61" s="590">
        <f>D61+F61+H61</f>
        <v>25150</v>
      </c>
      <c r="L61" s="19"/>
      <c r="M61" s="21"/>
      <c r="N61" s="5"/>
      <c r="O61" s="5"/>
      <c r="P61" s="5"/>
      <c r="Q61" s="5"/>
      <c r="R61" s="5"/>
      <c r="S61" s="5"/>
      <c r="T61" s="5"/>
      <c r="U61" s="5"/>
    </row>
    <row r="62" spans="1:21" s="502" customFormat="1" ht="11.95" customHeight="1" thickBot="1" x14ac:dyDescent="0.4">
      <c r="A62" s="724" t="s">
        <v>170</v>
      </c>
      <c r="B62" s="724"/>
      <c r="C62" s="724"/>
      <c r="D62" s="724"/>
      <c r="E62" s="724"/>
      <c r="F62" s="724"/>
      <c r="G62" s="724"/>
      <c r="H62" s="724"/>
      <c r="I62" s="724"/>
      <c r="J62" s="724"/>
      <c r="K62" s="26"/>
      <c r="N62" s="505"/>
      <c r="O62" s="505"/>
      <c r="P62" s="505"/>
      <c r="Q62" s="505"/>
      <c r="R62" s="505"/>
      <c r="S62" s="505"/>
      <c r="T62" s="505"/>
      <c r="U62" s="505"/>
    </row>
    <row r="63" spans="1:21" s="502" customFormat="1" ht="13.15" thickBot="1" x14ac:dyDescent="0.4">
      <c r="A63" s="506" t="s">
        <v>172</v>
      </c>
      <c r="B63" s="507"/>
      <c r="C63" s="508"/>
      <c r="D63" s="630">
        <v>0</v>
      </c>
      <c r="E63" s="631"/>
      <c r="F63" s="632">
        <v>0</v>
      </c>
      <c r="G63" s="633"/>
      <c r="H63" s="632"/>
      <c r="I63" s="634"/>
      <c r="J63" s="567">
        <f t="shared" ref="J63" si="7">D63+F63</f>
        <v>0</v>
      </c>
      <c r="K63" s="26"/>
      <c r="L63" s="511"/>
      <c r="M63" s="512"/>
      <c r="N63" s="505"/>
      <c r="O63" s="505"/>
      <c r="P63" s="505"/>
      <c r="Q63" s="505"/>
      <c r="R63" s="505"/>
      <c r="S63" s="505"/>
      <c r="T63" s="505"/>
      <c r="U63" s="505"/>
    </row>
    <row r="64" spans="1:21" s="502" customFormat="1" ht="13.15" thickBot="1" x14ac:dyDescent="0.4">
      <c r="A64" s="509" t="s">
        <v>173</v>
      </c>
      <c r="B64" s="507"/>
      <c r="C64" s="513"/>
      <c r="D64" s="630">
        <f>D63</f>
        <v>0</v>
      </c>
      <c r="E64" s="631"/>
      <c r="F64" s="632">
        <f>F63</f>
        <v>0</v>
      </c>
      <c r="G64" s="633"/>
      <c r="H64" s="632"/>
      <c r="I64" s="634"/>
      <c r="J64" s="632">
        <f>J63</f>
        <v>0</v>
      </c>
      <c r="K64" s="26"/>
      <c r="L64" s="511"/>
      <c r="M64" s="512"/>
      <c r="N64" s="505"/>
      <c r="O64" s="505"/>
      <c r="P64" s="505"/>
      <c r="Q64" s="505"/>
      <c r="R64" s="505"/>
      <c r="S64" s="505"/>
      <c r="T64" s="505"/>
      <c r="U64" s="505"/>
    </row>
    <row r="65" spans="1:21" s="502" customFormat="1" ht="13.15" thickBot="1" x14ac:dyDescent="0.4">
      <c r="A65" s="514" t="s">
        <v>171</v>
      </c>
      <c r="B65" s="515"/>
      <c r="C65" s="510"/>
      <c r="D65" s="630">
        <v>0</v>
      </c>
      <c r="E65" s="631"/>
      <c r="F65" s="632">
        <v>0</v>
      </c>
      <c r="G65" s="633"/>
      <c r="H65" s="632"/>
      <c r="I65" s="634"/>
      <c r="J65" s="632">
        <v>0</v>
      </c>
      <c r="K65" s="26"/>
      <c r="N65" s="505"/>
      <c r="O65" s="505"/>
      <c r="P65" s="505"/>
      <c r="Q65" s="505"/>
      <c r="R65" s="505"/>
      <c r="S65" s="505"/>
      <c r="T65" s="505"/>
      <c r="U65" s="505"/>
    </row>
    <row r="66" spans="1:21" ht="13.15" thickBot="1" x14ac:dyDescent="0.4">
      <c r="A66" s="437" t="s">
        <v>174</v>
      </c>
      <c r="B66" s="452"/>
      <c r="C66" s="435"/>
      <c r="D66" s="635">
        <f>D65</f>
        <v>0</v>
      </c>
      <c r="E66" s="564"/>
      <c r="F66" s="569">
        <f>F65</f>
        <v>0</v>
      </c>
      <c r="G66" s="636"/>
      <c r="H66" s="569"/>
      <c r="I66" s="568"/>
      <c r="J66" s="569">
        <f>J65</f>
        <v>0</v>
      </c>
      <c r="N66" s="5"/>
      <c r="O66" s="5"/>
      <c r="P66" s="5"/>
      <c r="Q66" s="5"/>
      <c r="R66" s="5"/>
      <c r="S66" s="5"/>
      <c r="T66" s="5"/>
      <c r="U66" s="5"/>
    </row>
    <row r="67" spans="1:21" ht="11.2" customHeight="1" thickBot="1" x14ac:dyDescent="0.4">
      <c r="A67" s="437" t="s">
        <v>49</v>
      </c>
      <c r="B67" s="453"/>
      <c r="C67" s="438"/>
      <c r="D67" s="569">
        <f>D10+D19+D29+D44+D53+D61+D64+D66</f>
        <v>419459</v>
      </c>
      <c r="E67" s="570"/>
      <c r="F67" s="569">
        <f>F10+F19+F29+F44+F53+F61+F64+F66</f>
        <v>0</v>
      </c>
      <c r="G67" s="637"/>
      <c r="H67" s="569">
        <f>H10+H19+H29+H44+H53+H61+H63</f>
        <v>0</v>
      </c>
      <c r="I67" s="638"/>
      <c r="J67" s="590">
        <f>J10+J19+J29+J44+J53+J61+J64+J66</f>
        <v>419459</v>
      </c>
      <c r="K67" s="500"/>
      <c r="L67" s="21"/>
      <c r="M67" s="21"/>
      <c r="N67" s="5"/>
      <c r="O67" s="5"/>
      <c r="P67" s="5"/>
      <c r="Q67" s="5"/>
      <c r="R67" s="5"/>
      <c r="S67" s="5"/>
      <c r="T67" s="5"/>
      <c r="U67" s="5"/>
    </row>
    <row r="68" spans="1:21" ht="12.75" x14ac:dyDescent="0.35">
      <c r="D68" s="28"/>
      <c r="N68" s="5"/>
      <c r="O68" s="5"/>
      <c r="P68" s="5"/>
      <c r="Q68" s="5"/>
      <c r="R68" s="5"/>
      <c r="S68" s="5"/>
      <c r="T68" s="5"/>
      <c r="U68" s="5"/>
    </row>
    <row r="69" spans="1:21" ht="12.75" x14ac:dyDescent="0.35">
      <c r="D69" s="39"/>
      <c r="N69" s="5"/>
      <c r="O69" s="5"/>
      <c r="P69" s="5"/>
      <c r="Q69" s="5"/>
      <c r="R69" s="5"/>
      <c r="S69" s="5"/>
      <c r="T69" s="5"/>
      <c r="U69" s="5"/>
    </row>
    <row r="70" spans="1:21" ht="12.75" x14ac:dyDescent="0.35">
      <c r="D70" s="39"/>
      <c r="N70" s="5"/>
      <c r="O70" s="5"/>
      <c r="P70" s="5"/>
      <c r="Q70" s="5"/>
      <c r="R70" s="5"/>
      <c r="S70" s="5"/>
      <c r="T70" s="5"/>
      <c r="U70" s="5"/>
    </row>
    <row r="71" spans="1:21" ht="12.75" x14ac:dyDescent="0.35">
      <c r="D71" s="39"/>
      <c r="N71" s="5"/>
      <c r="O71" s="5"/>
      <c r="P71" s="5"/>
      <c r="Q71" s="5"/>
      <c r="R71" s="5"/>
      <c r="S71" s="5"/>
      <c r="T71" s="5"/>
      <c r="U71" s="5"/>
    </row>
    <row r="72" spans="1:21" ht="12.75" x14ac:dyDescent="0.35">
      <c r="D72" s="39"/>
      <c r="N72" s="5"/>
      <c r="O72" s="5"/>
      <c r="P72" s="5"/>
      <c r="Q72" s="5"/>
      <c r="R72" s="5"/>
      <c r="S72" s="5"/>
      <c r="T72" s="5"/>
      <c r="U72" s="5"/>
    </row>
    <row r="73" spans="1:21" ht="12.75" x14ac:dyDescent="0.35">
      <c r="D73" s="39"/>
      <c r="N73" s="5"/>
      <c r="O73" s="5"/>
      <c r="P73" s="5"/>
      <c r="Q73" s="5"/>
      <c r="R73" s="5"/>
      <c r="S73" s="5"/>
      <c r="T73" s="5"/>
      <c r="U73" s="5"/>
    </row>
    <row r="74" spans="1:21" ht="15" x14ac:dyDescent="0.4">
      <c r="A74" s="311" t="s">
        <v>291</v>
      </c>
      <c r="C74" s="639">
        <f>D67</f>
        <v>419459</v>
      </c>
      <c r="D74" s="501"/>
      <c r="N74" s="5"/>
      <c r="O74" s="5"/>
      <c r="P74" s="5"/>
      <c r="Q74" s="5"/>
      <c r="R74" s="5"/>
      <c r="S74" s="5"/>
      <c r="T74" s="5"/>
      <c r="U74" s="5"/>
    </row>
    <row r="75" spans="1:21" ht="21" x14ac:dyDescent="0.4">
      <c r="A75" s="311" t="s">
        <v>311</v>
      </c>
      <c r="B75" s="34" t="s">
        <v>312</v>
      </c>
      <c r="C75" s="639">
        <v>315459</v>
      </c>
      <c r="D75" s="685"/>
      <c r="E75" s="639"/>
      <c r="F75" s="639"/>
      <c r="N75" s="5"/>
      <c r="O75" s="5"/>
      <c r="P75" s="5"/>
      <c r="Q75" s="5"/>
      <c r="R75" s="5"/>
      <c r="S75" s="5"/>
      <c r="T75" s="5"/>
      <c r="U75" s="5"/>
    </row>
    <row r="76" spans="1:21" ht="15.4" thickBot="1" x14ac:dyDescent="0.45">
      <c r="A76" s="518" t="s">
        <v>292</v>
      </c>
      <c r="B76" s="519"/>
      <c r="C76" s="520">
        <f>C75/C74</f>
        <v>0.75206158408807533</v>
      </c>
      <c r="D76" s="504"/>
      <c r="N76" s="5"/>
      <c r="O76" s="5"/>
      <c r="P76" s="5"/>
      <c r="Q76" s="5"/>
      <c r="R76" s="5"/>
      <c r="S76" s="5"/>
      <c r="T76" s="5"/>
      <c r="U76" s="5"/>
    </row>
    <row r="77" spans="1:21" ht="15" x14ac:dyDescent="0.4">
      <c r="A77" s="521" t="s">
        <v>310</v>
      </c>
      <c r="B77" s="517"/>
      <c r="C77" s="640">
        <f>C75*0.8</f>
        <v>252367.2</v>
      </c>
      <c r="D77" s="504"/>
      <c r="N77" s="5"/>
      <c r="O77" s="5"/>
      <c r="P77" s="5"/>
      <c r="Q77" s="5"/>
      <c r="R77" s="5"/>
      <c r="S77" s="5"/>
      <c r="T77" s="5"/>
      <c r="U77" s="5"/>
    </row>
    <row r="78" spans="1:21" ht="13.15" thickBot="1" x14ac:dyDescent="0.4">
      <c r="A78" s="29"/>
      <c r="N78" s="5"/>
      <c r="O78" s="5"/>
      <c r="P78" s="5"/>
      <c r="Q78" s="5"/>
      <c r="R78" s="5"/>
      <c r="S78" s="5"/>
      <c r="T78" s="5"/>
      <c r="U78" s="5"/>
    </row>
    <row r="79" spans="1:21" ht="12.75" x14ac:dyDescent="0.35">
      <c r="A79" s="701" t="s">
        <v>293</v>
      </c>
      <c r="B79" s="702"/>
      <c r="C79" s="30"/>
      <c r="D79" s="31" t="s">
        <v>1</v>
      </c>
      <c r="E79" s="32" t="s">
        <v>2</v>
      </c>
      <c r="F79" s="33" t="s">
        <v>50</v>
      </c>
      <c r="J79" s="1"/>
      <c r="K79" s="1"/>
      <c r="L79" s="34"/>
      <c r="M79" s="34"/>
      <c r="N79" s="34"/>
      <c r="O79" s="5"/>
      <c r="P79" s="5"/>
      <c r="Q79" s="5"/>
      <c r="R79" s="5"/>
      <c r="S79" s="5"/>
      <c r="T79" s="5"/>
      <c r="U79" s="5"/>
    </row>
    <row r="80" spans="1:21" ht="12.75" x14ac:dyDescent="0.35">
      <c r="A80" s="716" t="s">
        <v>51</v>
      </c>
      <c r="B80" s="717"/>
      <c r="C80" s="35"/>
      <c r="D80" s="36"/>
      <c r="E80" s="37"/>
      <c r="F80" s="38"/>
      <c r="J80" s="1"/>
      <c r="K80" s="1"/>
      <c r="M80" s="39"/>
      <c r="N80" s="39"/>
      <c r="O80" s="5"/>
      <c r="P80" s="5"/>
      <c r="Q80" s="5"/>
      <c r="R80" s="5"/>
      <c r="S80" s="5"/>
      <c r="T80" s="5"/>
      <c r="U80" s="5"/>
    </row>
    <row r="81" spans="1:21" ht="12.75" x14ac:dyDescent="0.35">
      <c r="A81" s="40" t="s">
        <v>52</v>
      </c>
      <c r="C81" s="41"/>
      <c r="D81" s="42"/>
      <c r="E81" s="522"/>
      <c r="F81" s="43"/>
      <c r="J81" s="1"/>
      <c r="K81" s="1"/>
      <c r="O81" s="5"/>
      <c r="P81" s="5"/>
      <c r="Q81" s="5"/>
      <c r="R81" s="5"/>
      <c r="S81" s="5"/>
      <c r="T81" s="5"/>
      <c r="U81" s="5"/>
    </row>
    <row r="82" spans="1:21" ht="12.75" x14ac:dyDescent="0.35">
      <c r="A82" s="721" t="s">
        <v>178</v>
      </c>
      <c r="B82" s="722"/>
      <c r="C82" s="723"/>
      <c r="D82" s="497"/>
      <c r="E82" s="641">
        <v>40000</v>
      </c>
      <c r="F82" s="642"/>
      <c r="J82" s="1"/>
      <c r="K82" s="1"/>
      <c r="O82" s="5"/>
      <c r="P82" s="5"/>
      <c r="Q82" s="5"/>
      <c r="R82" s="5"/>
      <c r="S82" s="5"/>
      <c r="T82" s="5"/>
      <c r="U82" s="5"/>
    </row>
    <row r="83" spans="1:21" ht="12.75" x14ac:dyDescent="0.35">
      <c r="A83" s="44" t="s">
        <v>53</v>
      </c>
      <c r="B83" s="45"/>
      <c r="C83" s="46"/>
      <c r="D83" s="42"/>
      <c r="E83" s="641"/>
      <c r="F83" s="642"/>
      <c r="O83" s="5"/>
      <c r="P83" s="5"/>
      <c r="Q83" s="5"/>
      <c r="R83" s="5"/>
      <c r="S83" s="5"/>
      <c r="T83" s="5"/>
      <c r="U83" s="5"/>
    </row>
    <row r="84" spans="1:21" ht="12.75" x14ac:dyDescent="0.35">
      <c r="A84" s="40" t="s">
        <v>54</v>
      </c>
      <c r="B84" s="47"/>
      <c r="C84" s="47"/>
      <c r="D84" s="42"/>
      <c r="E84" s="649"/>
      <c r="F84" s="642"/>
      <c r="M84" s="39"/>
      <c r="O84" s="5"/>
      <c r="P84" s="48"/>
      <c r="Q84" s="5"/>
      <c r="R84" s="5"/>
      <c r="S84" s="5"/>
      <c r="T84" s="5"/>
      <c r="U84" s="5"/>
    </row>
    <row r="85" spans="1:21" ht="12.75" x14ac:dyDescent="0.35">
      <c r="A85" s="49" t="s">
        <v>179</v>
      </c>
      <c r="C85" s="39"/>
      <c r="D85" s="42"/>
      <c r="E85" s="649"/>
      <c r="F85" s="642"/>
      <c r="H85" s="34"/>
      <c r="I85" s="499"/>
      <c r="M85" s="50"/>
      <c r="O85" s="5"/>
      <c r="P85" s="5"/>
      <c r="Q85" s="5"/>
      <c r="R85" s="5"/>
      <c r="S85" s="5"/>
      <c r="T85" s="5"/>
      <c r="U85" s="5"/>
    </row>
    <row r="86" spans="1:21" ht="12.75" x14ac:dyDescent="0.35">
      <c r="A86" s="44" t="s">
        <v>53</v>
      </c>
      <c r="B86" s="45"/>
      <c r="C86" s="46"/>
      <c r="D86" s="42"/>
      <c r="E86" s="649"/>
      <c r="F86" s="642"/>
      <c r="H86" s="39"/>
      <c r="M86" s="39"/>
      <c r="O86" s="5"/>
      <c r="P86" s="5"/>
      <c r="Q86" s="5"/>
      <c r="R86" s="5"/>
      <c r="S86" s="5"/>
      <c r="T86" s="5"/>
      <c r="U86" s="5"/>
    </row>
    <row r="87" spans="1:21" ht="12.75" x14ac:dyDescent="0.35">
      <c r="A87" s="40" t="s">
        <v>55</v>
      </c>
      <c r="B87" s="47"/>
      <c r="C87" s="47"/>
      <c r="D87" s="42"/>
      <c r="E87" s="649"/>
      <c r="F87" s="642"/>
      <c r="M87" s="39"/>
      <c r="O87" s="5"/>
      <c r="P87" s="5"/>
      <c r="Q87" s="5"/>
      <c r="R87" s="5"/>
      <c r="S87" s="5"/>
      <c r="T87" s="5"/>
      <c r="U87" s="5"/>
    </row>
    <row r="88" spans="1:21" ht="12.75" x14ac:dyDescent="0.35">
      <c r="A88" s="49" t="s">
        <v>180</v>
      </c>
      <c r="C88" s="39"/>
      <c r="D88" s="42"/>
      <c r="E88" s="649"/>
      <c r="F88" s="642"/>
      <c r="M88" s="39"/>
      <c r="O88" s="5"/>
      <c r="P88" s="5"/>
      <c r="Q88" s="5"/>
      <c r="R88" s="5"/>
      <c r="S88" s="5"/>
      <c r="T88" s="5"/>
      <c r="U88" s="5"/>
    </row>
    <row r="89" spans="1:21" ht="13.15" thickBot="1" x14ac:dyDescent="0.4">
      <c r="A89" s="49" t="s">
        <v>53</v>
      </c>
      <c r="C89" s="39"/>
      <c r="D89" s="51"/>
      <c r="E89" s="650"/>
      <c r="F89" s="651"/>
      <c r="M89" s="39"/>
      <c r="O89" s="5"/>
      <c r="P89" s="5"/>
      <c r="Q89" s="5"/>
      <c r="R89" s="5"/>
      <c r="S89" s="5"/>
      <c r="T89" s="5"/>
      <c r="U89" s="5"/>
    </row>
    <row r="90" spans="1:21" ht="13.15" thickBot="1" x14ac:dyDescent="0.4">
      <c r="A90" s="704" t="s">
        <v>56</v>
      </c>
      <c r="B90" s="705"/>
      <c r="C90" s="705"/>
      <c r="D90" s="523">
        <f>D82+D83+D85+D86+D88+D89</f>
        <v>0</v>
      </c>
      <c r="E90" s="652">
        <f>E82+E83+E85+E86+E88+E89</f>
        <v>40000</v>
      </c>
      <c r="F90" s="652">
        <f>F82+F83+F85+F86+F88+F89</f>
        <v>0</v>
      </c>
      <c r="L90" s="24"/>
      <c r="M90" s="52"/>
      <c r="N90" s="24"/>
      <c r="O90" s="5"/>
      <c r="P90" s="48"/>
      <c r="Q90" s="5"/>
      <c r="R90" s="5"/>
      <c r="S90" s="5"/>
      <c r="T90" s="5"/>
      <c r="U90" s="5"/>
    </row>
    <row r="91" spans="1:21" ht="13.15" thickBot="1" x14ac:dyDescent="0.4">
      <c r="A91" s="706" t="s">
        <v>294</v>
      </c>
      <c r="B91" s="707"/>
      <c r="C91" s="718"/>
      <c r="D91" s="516">
        <v>0</v>
      </c>
      <c r="E91" s="653">
        <f>C75</f>
        <v>315459</v>
      </c>
      <c r="F91" s="654"/>
      <c r="M91" s="52"/>
      <c r="N91" s="39"/>
      <c r="O91" s="5"/>
      <c r="P91" s="48"/>
      <c r="Q91" s="5"/>
      <c r="R91" s="5"/>
      <c r="S91" s="5"/>
      <c r="T91" s="5"/>
      <c r="U91" s="5"/>
    </row>
    <row r="92" spans="1:21" ht="12.75" x14ac:dyDescent="0.35">
      <c r="A92" s="719" t="s">
        <v>57</v>
      </c>
      <c r="B92" s="720"/>
      <c r="C92" s="45"/>
      <c r="D92" s="70"/>
      <c r="E92" s="71"/>
      <c r="F92" s="72"/>
      <c r="O92" s="5"/>
      <c r="P92" s="73"/>
      <c r="Q92" s="73"/>
      <c r="R92" s="5"/>
      <c r="S92" s="5"/>
      <c r="T92" s="5"/>
      <c r="U92" s="5"/>
    </row>
    <row r="93" spans="1:21" ht="12.75" x14ac:dyDescent="0.35">
      <c r="A93" s="74"/>
      <c r="B93" s="67" t="s">
        <v>181</v>
      </c>
      <c r="C93" s="67" t="s">
        <v>182</v>
      </c>
      <c r="D93" s="70"/>
      <c r="E93" s="71"/>
      <c r="F93" s="72"/>
      <c r="O93" s="5"/>
      <c r="P93" s="48"/>
      <c r="Q93" s="48"/>
      <c r="R93" s="5"/>
      <c r="S93" s="5"/>
      <c r="T93" s="5"/>
      <c r="U93" s="5"/>
    </row>
    <row r="94" spans="1:21" ht="12.75" x14ac:dyDescent="0.35">
      <c r="A94" s="53" t="s">
        <v>58</v>
      </c>
      <c r="B94" s="41"/>
      <c r="C94" s="41"/>
      <c r="D94" s="42"/>
      <c r="E94" s="641">
        <f>E95+E96+E97</f>
        <v>64000</v>
      </c>
      <c r="F94" s="642">
        <f>E94+D94</f>
        <v>64000</v>
      </c>
      <c r="K94" s="39"/>
      <c r="O94" s="5"/>
      <c r="P94" s="48"/>
      <c r="Q94" s="5"/>
      <c r="R94" s="5"/>
      <c r="S94" s="5"/>
      <c r="T94" s="5"/>
      <c r="U94" s="5"/>
    </row>
    <row r="95" spans="1:21" ht="12.75" x14ac:dyDescent="0.35">
      <c r="A95" s="524" t="s">
        <v>59</v>
      </c>
      <c r="B95" s="686">
        <v>80</v>
      </c>
      <c r="C95" s="686">
        <v>300</v>
      </c>
      <c r="D95" s="42"/>
      <c r="E95" s="687">
        <f>B95*C95</f>
        <v>24000</v>
      </c>
      <c r="F95" s="642"/>
      <c r="O95" s="5"/>
      <c r="P95" s="48"/>
      <c r="Q95" s="5"/>
      <c r="R95" s="5"/>
      <c r="S95" s="5"/>
      <c r="T95" s="5"/>
      <c r="U95" s="5"/>
    </row>
    <row r="96" spans="1:21" ht="12.75" x14ac:dyDescent="0.35">
      <c r="A96" s="524" t="s">
        <v>60</v>
      </c>
      <c r="B96" s="686">
        <v>21</v>
      </c>
      <c r="C96" s="686">
        <v>400</v>
      </c>
      <c r="D96" s="42"/>
      <c r="E96" s="687">
        <f t="shared" ref="E96:E97" si="8">B96*C96</f>
        <v>8400</v>
      </c>
      <c r="F96" s="642"/>
      <c r="H96" s="499"/>
      <c r="O96" s="5"/>
      <c r="P96" s="48"/>
      <c r="Q96" s="5"/>
      <c r="R96" s="5"/>
      <c r="S96" s="5"/>
      <c r="T96" s="5"/>
      <c r="U96" s="5"/>
    </row>
    <row r="97" spans="1:21" ht="12.75" x14ac:dyDescent="0.35">
      <c r="A97" s="524" t="s">
        <v>61</v>
      </c>
      <c r="B97" s="686">
        <v>79</v>
      </c>
      <c r="C97" s="686">
        <v>400</v>
      </c>
      <c r="D97" s="42"/>
      <c r="E97" s="687">
        <f t="shared" si="8"/>
        <v>31600</v>
      </c>
      <c r="F97" s="642"/>
      <c r="O97" s="5"/>
      <c r="P97" s="48"/>
      <c r="Q97" s="5"/>
      <c r="R97" s="5"/>
      <c r="S97" s="5"/>
      <c r="T97" s="5"/>
      <c r="U97" s="5"/>
    </row>
    <row r="98" spans="1:21" ht="12.75" x14ac:dyDescent="0.35">
      <c r="A98" s="711" t="s">
        <v>62</v>
      </c>
      <c r="B98" s="712"/>
      <c r="C98" s="712"/>
      <c r="D98" s="55"/>
      <c r="E98" s="643"/>
      <c r="F98" s="644"/>
      <c r="K98" s="3"/>
      <c r="L98" s="56"/>
      <c r="O98"/>
      <c r="P98" s="57"/>
      <c r="Q98"/>
      <c r="R98"/>
      <c r="S98"/>
      <c r="T98"/>
      <c r="U98"/>
    </row>
    <row r="99" spans="1:21" ht="12.75" x14ac:dyDescent="0.35">
      <c r="A99" s="3" t="s">
        <v>183</v>
      </c>
      <c r="D99" s="54"/>
      <c r="E99" s="673"/>
      <c r="F99" s="644"/>
      <c r="K99" s="3"/>
      <c r="M99" s="58"/>
      <c r="O99"/>
      <c r="P99" s="57"/>
      <c r="Q99"/>
      <c r="R99"/>
      <c r="S99"/>
      <c r="T99"/>
      <c r="U99"/>
    </row>
    <row r="100" spans="1:21" ht="13.15" thickBot="1" x14ac:dyDescent="0.4">
      <c r="A100" s="714" t="s">
        <v>161</v>
      </c>
      <c r="B100" s="715"/>
      <c r="C100" s="715"/>
      <c r="D100" s="59"/>
      <c r="E100" s="645"/>
      <c r="F100" s="646"/>
      <c r="K100" s="3"/>
      <c r="L100" s="60"/>
      <c r="M100" s="61"/>
      <c r="O100"/>
      <c r="P100" s="57"/>
      <c r="Q100"/>
      <c r="R100"/>
      <c r="S100"/>
      <c r="T100"/>
      <c r="U100"/>
    </row>
    <row r="101" spans="1:21" ht="13.15" thickBot="1" x14ac:dyDescent="0.4">
      <c r="A101" s="708" t="s">
        <v>63</v>
      </c>
      <c r="B101" s="709"/>
      <c r="C101" s="710"/>
      <c r="D101" s="62"/>
      <c r="E101" s="647">
        <f>E94+E98+E99+E100</f>
        <v>64000</v>
      </c>
      <c r="F101" s="648">
        <f>D101+E101</f>
        <v>64000</v>
      </c>
      <c r="H101" s="639"/>
      <c r="K101" s="3"/>
      <c r="L101" s="60"/>
      <c r="O101"/>
      <c r="P101"/>
      <c r="Q101"/>
      <c r="R101"/>
      <c r="S101"/>
      <c r="T101"/>
      <c r="U101"/>
    </row>
    <row r="102" spans="1:21" ht="13.15" thickBot="1" x14ac:dyDescent="0.4">
      <c r="A102" s="706" t="s">
        <v>64</v>
      </c>
      <c r="B102" s="707"/>
      <c r="C102" s="63"/>
      <c r="D102" s="64">
        <f>D90+D101</f>
        <v>0</v>
      </c>
      <c r="E102" s="674">
        <f>E90+E91+E101</f>
        <v>419459</v>
      </c>
      <c r="F102" s="675">
        <f>D102+E102</f>
        <v>419459</v>
      </c>
      <c r="G102" s="782"/>
      <c r="H102" s="783"/>
      <c r="L102" s="24"/>
      <c r="M102" s="24"/>
      <c r="N102" s="24"/>
      <c r="O102" s="5"/>
      <c r="P102" s="5"/>
      <c r="Q102" s="5"/>
      <c r="R102" s="5"/>
      <c r="S102" s="5"/>
      <c r="T102" s="5"/>
      <c r="U102" s="5"/>
    </row>
    <row r="103" spans="1:21" ht="12.75" x14ac:dyDescent="0.35">
      <c r="L103" s="5"/>
      <c r="M103" s="5"/>
      <c r="N103" s="5"/>
      <c r="O103" s="5"/>
      <c r="P103" s="5"/>
      <c r="Q103" s="5"/>
      <c r="R103" s="5"/>
      <c r="S103" s="5"/>
      <c r="T103" s="5"/>
      <c r="U103" s="5"/>
    </row>
    <row r="104" spans="1:21" x14ac:dyDescent="0.3">
      <c r="A104" s="65"/>
      <c r="B104" s="65"/>
      <c r="C104" s="65"/>
      <c r="D104" s="65"/>
      <c r="E104" s="65"/>
      <c r="F104" s="65"/>
      <c r="G104" s="65"/>
      <c r="I104" s="65"/>
      <c r="J104" s="65"/>
      <c r="K104" s="66"/>
      <c r="L104" s="65"/>
      <c r="M104" s="65"/>
      <c r="N104" s="65"/>
      <c r="O104" s="65"/>
      <c r="P104" s="65"/>
      <c r="Q104" s="69"/>
      <c r="R104" s="65"/>
      <c r="S104" s="65"/>
    </row>
    <row r="105" spans="1:21" x14ac:dyDescent="0.3">
      <c r="A105" s="65"/>
      <c r="B105" s="65"/>
      <c r="C105" s="65"/>
      <c r="D105" s="498"/>
      <c r="E105" s="498"/>
      <c r="F105" s="65"/>
      <c r="G105" s="65"/>
      <c r="I105" s="65"/>
      <c r="J105" s="65"/>
      <c r="K105" s="66"/>
      <c r="L105" s="65"/>
      <c r="M105" s="65"/>
      <c r="N105" s="65"/>
      <c r="O105" s="65"/>
      <c r="P105" s="65"/>
      <c r="Q105" s="68"/>
      <c r="R105" s="65"/>
      <c r="S105" s="65"/>
    </row>
    <row r="106" spans="1:21" x14ac:dyDescent="0.3">
      <c r="A106" s="65"/>
      <c r="B106" s="65"/>
      <c r="C106" s="65"/>
      <c r="D106" s="65"/>
      <c r="E106" s="65"/>
      <c r="F106" s="65"/>
      <c r="G106" s="65"/>
      <c r="I106" s="65"/>
      <c r="J106" s="65"/>
      <c r="K106" s="66"/>
      <c r="L106" s="65"/>
      <c r="M106" s="65"/>
      <c r="N106" s="65"/>
      <c r="O106" s="65"/>
      <c r="P106" s="65"/>
      <c r="Q106" s="65"/>
      <c r="R106" s="65"/>
      <c r="S106" s="65"/>
    </row>
    <row r="107" spans="1:21" x14ac:dyDescent="0.3">
      <c r="A107" s="65"/>
      <c r="B107" s="65"/>
      <c r="C107" s="65"/>
      <c r="D107" s="65"/>
      <c r="E107" s="65"/>
      <c r="F107" s="65"/>
      <c r="G107" s="65"/>
      <c r="I107" s="65"/>
      <c r="J107" s="65"/>
      <c r="K107" s="66"/>
      <c r="L107" s="65"/>
      <c r="M107" s="65"/>
      <c r="N107" s="65"/>
      <c r="O107" s="65"/>
      <c r="P107" s="65"/>
      <c r="Q107" s="65"/>
      <c r="R107" s="65"/>
      <c r="S107" s="65"/>
    </row>
    <row r="108" spans="1:21" x14ac:dyDescent="0.3">
      <c r="A108" s="65"/>
      <c r="B108" s="65"/>
      <c r="C108" s="65"/>
      <c r="D108" s="65"/>
      <c r="E108" s="65"/>
      <c r="F108" s="65"/>
      <c r="G108" s="65"/>
      <c r="H108" s="24"/>
      <c r="I108" s="65"/>
      <c r="J108" s="65"/>
      <c r="K108" s="66"/>
      <c r="L108" s="65"/>
      <c r="M108" s="65"/>
      <c r="N108" s="65"/>
      <c r="O108" s="65"/>
      <c r="P108" s="65"/>
      <c r="Q108" s="65"/>
      <c r="R108" s="65"/>
      <c r="S108" s="65"/>
    </row>
    <row r="109" spans="1:21" x14ac:dyDescent="0.3">
      <c r="A109" s="65"/>
      <c r="B109" s="65"/>
      <c r="C109" s="65"/>
      <c r="D109" s="65"/>
      <c r="E109" s="65"/>
      <c r="F109" s="65"/>
      <c r="G109" s="65"/>
      <c r="I109" s="65"/>
      <c r="J109" s="65"/>
      <c r="K109" s="66"/>
      <c r="L109" s="65"/>
      <c r="M109" s="65"/>
      <c r="N109" s="65"/>
      <c r="O109" s="65"/>
      <c r="P109" s="65"/>
      <c r="Q109" s="65"/>
      <c r="R109" s="65"/>
      <c r="S109" s="65"/>
    </row>
    <row r="110" spans="1:21" x14ac:dyDescent="0.3">
      <c r="A110" s="65"/>
      <c r="B110" s="65"/>
      <c r="C110" s="65"/>
      <c r="D110" s="65"/>
      <c r="E110" s="65"/>
      <c r="F110" s="65"/>
      <c r="G110" s="65"/>
      <c r="H110" s="65"/>
      <c r="I110" s="65"/>
      <c r="J110" s="65"/>
      <c r="K110" s="66"/>
      <c r="L110" s="65"/>
      <c r="M110" s="65"/>
      <c r="N110" s="65"/>
      <c r="O110" s="65"/>
      <c r="P110" s="65"/>
      <c r="Q110" s="65"/>
      <c r="R110" s="65"/>
      <c r="S110" s="65"/>
    </row>
    <row r="111" spans="1:21" x14ac:dyDescent="0.3">
      <c r="A111" s="65"/>
      <c r="B111" s="65"/>
      <c r="C111" s="65"/>
      <c r="D111" s="65"/>
      <c r="E111" s="65"/>
      <c r="F111" s="65"/>
      <c r="G111" s="65"/>
      <c r="H111" s="65"/>
      <c r="I111" s="65"/>
      <c r="J111" s="65"/>
      <c r="K111" s="66"/>
      <c r="L111" s="65"/>
      <c r="M111" s="65"/>
      <c r="N111" s="65"/>
      <c r="O111" s="65"/>
      <c r="P111" s="65"/>
      <c r="Q111" s="65"/>
      <c r="R111" s="65"/>
      <c r="S111" s="65"/>
    </row>
    <row r="112" spans="1:21" x14ac:dyDescent="0.3">
      <c r="A112" s="65"/>
      <c r="B112" s="65"/>
      <c r="C112" s="65"/>
      <c r="D112" s="65"/>
      <c r="E112" s="65"/>
      <c r="F112" s="65"/>
      <c r="G112" s="65"/>
      <c r="H112" s="65"/>
      <c r="I112" s="65"/>
      <c r="J112" s="65"/>
      <c r="K112" s="66"/>
      <c r="L112" s="65"/>
      <c r="M112" s="65"/>
      <c r="N112" s="65"/>
      <c r="O112" s="65"/>
      <c r="P112" s="65"/>
      <c r="Q112" s="65"/>
      <c r="R112" s="65"/>
      <c r="S112" s="65"/>
    </row>
    <row r="113" spans="1:19" x14ac:dyDescent="0.3">
      <c r="A113" s="65"/>
      <c r="B113" s="65"/>
      <c r="C113" s="65"/>
      <c r="D113" s="65"/>
      <c r="E113" s="65"/>
      <c r="F113" s="65"/>
      <c r="G113" s="65"/>
      <c r="H113" s="65"/>
      <c r="I113" s="65"/>
      <c r="J113" s="65"/>
      <c r="K113" s="66"/>
      <c r="L113" s="65"/>
      <c r="M113" s="65"/>
      <c r="N113" s="65"/>
      <c r="O113" s="65"/>
      <c r="P113" s="65"/>
      <c r="Q113" s="65"/>
      <c r="R113" s="65"/>
      <c r="S113" s="65"/>
    </row>
    <row r="114" spans="1:19" x14ac:dyDescent="0.3">
      <c r="A114" s="65"/>
      <c r="B114" s="65"/>
      <c r="C114" s="65"/>
      <c r="D114" s="65"/>
      <c r="E114" s="65"/>
      <c r="F114" s="65"/>
      <c r="G114" s="65"/>
      <c r="H114" s="65"/>
      <c r="I114" s="65"/>
      <c r="J114" s="65"/>
      <c r="K114" s="66"/>
      <c r="L114" s="65"/>
      <c r="M114" s="65"/>
      <c r="N114" s="65"/>
      <c r="O114" s="65"/>
      <c r="P114" s="65"/>
      <c r="Q114" s="65"/>
      <c r="R114" s="65"/>
      <c r="S114" s="65"/>
    </row>
    <row r="115" spans="1:19" x14ac:dyDescent="0.3">
      <c r="A115" s="65"/>
      <c r="B115" s="65"/>
      <c r="C115" s="65"/>
      <c r="D115" s="65"/>
      <c r="E115" s="65"/>
      <c r="F115" s="65"/>
      <c r="G115" s="65"/>
      <c r="H115" s="65"/>
      <c r="I115" s="65"/>
      <c r="J115" s="65"/>
      <c r="K115" s="66"/>
      <c r="L115" s="65"/>
      <c r="M115" s="65"/>
      <c r="N115" s="65"/>
      <c r="O115" s="65"/>
      <c r="P115" s="65"/>
      <c r="Q115" s="65"/>
      <c r="R115" s="65"/>
      <c r="S115" s="65"/>
    </row>
    <row r="116" spans="1:19" x14ac:dyDescent="0.3">
      <c r="A116" s="65"/>
      <c r="B116" s="65"/>
      <c r="C116" s="65"/>
      <c r="D116" s="65"/>
      <c r="E116" s="65"/>
      <c r="F116" s="65"/>
      <c r="G116" s="65"/>
      <c r="H116" s="65"/>
      <c r="I116" s="65"/>
      <c r="J116" s="65"/>
      <c r="K116" s="66"/>
      <c r="L116" s="65"/>
      <c r="M116" s="65"/>
      <c r="N116" s="65"/>
      <c r="O116" s="65"/>
      <c r="P116" s="65"/>
      <c r="Q116" s="65"/>
      <c r="R116" s="65"/>
      <c r="S116" s="65"/>
    </row>
    <row r="117" spans="1:19" x14ac:dyDescent="0.3">
      <c r="A117" s="65"/>
      <c r="B117" s="65"/>
      <c r="C117" s="65"/>
      <c r="D117" s="65"/>
      <c r="E117" s="65"/>
      <c r="F117" s="65"/>
      <c r="G117" s="65"/>
      <c r="H117" s="65"/>
      <c r="I117" s="65"/>
      <c r="J117" s="65"/>
      <c r="K117" s="66"/>
      <c r="L117" s="65"/>
      <c r="M117" s="65"/>
      <c r="N117" s="65"/>
      <c r="O117" s="65"/>
      <c r="P117" s="65"/>
      <c r="Q117" s="65"/>
      <c r="R117" s="65"/>
      <c r="S117" s="65"/>
    </row>
    <row r="118" spans="1:19" x14ac:dyDescent="0.3">
      <c r="A118" s="65"/>
      <c r="B118" s="65"/>
      <c r="C118" s="65"/>
      <c r="D118" s="65"/>
      <c r="E118" s="65"/>
      <c r="F118" s="65"/>
      <c r="G118" s="65"/>
      <c r="H118" s="65"/>
      <c r="I118" s="65"/>
      <c r="J118" s="65"/>
      <c r="K118" s="66"/>
      <c r="L118" s="65"/>
      <c r="M118" s="65"/>
      <c r="N118" s="65"/>
      <c r="O118" s="65"/>
      <c r="P118" s="65"/>
      <c r="Q118" s="65"/>
      <c r="R118" s="65"/>
      <c r="S118" s="65"/>
    </row>
    <row r="119" spans="1:19" x14ac:dyDescent="0.3">
      <c r="A119" s="65"/>
      <c r="B119" s="65"/>
      <c r="C119" s="65"/>
      <c r="D119" s="65"/>
      <c r="E119" s="65"/>
      <c r="F119" s="65"/>
      <c r="G119" s="65"/>
      <c r="H119" s="65"/>
      <c r="I119" s="65"/>
      <c r="J119" s="65"/>
      <c r="K119" s="66"/>
      <c r="L119" s="65"/>
      <c r="M119" s="65"/>
      <c r="N119" s="65"/>
      <c r="O119" s="65"/>
      <c r="P119" s="65"/>
      <c r="Q119" s="25"/>
      <c r="R119" s="65"/>
      <c r="S119" s="65"/>
    </row>
    <row r="120" spans="1:19" x14ac:dyDescent="0.3">
      <c r="A120" s="65"/>
      <c r="B120" s="65"/>
      <c r="C120" s="65"/>
      <c r="D120" s="65"/>
      <c r="E120" s="65"/>
      <c r="F120" s="65"/>
      <c r="G120" s="65"/>
      <c r="H120" s="65"/>
      <c r="I120" s="65"/>
      <c r="J120" s="65"/>
      <c r="K120" s="66"/>
      <c r="L120" s="65"/>
      <c r="M120" s="65"/>
      <c r="N120" s="65"/>
      <c r="O120" s="65"/>
      <c r="P120" s="65"/>
      <c r="Q120" s="22"/>
      <c r="R120" s="65"/>
      <c r="S120" s="65"/>
    </row>
    <row r="121" spans="1:19" x14ac:dyDescent="0.3">
      <c r="A121" s="65"/>
      <c r="B121" s="65"/>
      <c r="C121" s="65"/>
      <c r="D121" s="65"/>
      <c r="E121" s="65"/>
      <c r="F121" s="65"/>
      <c r="G121" s="65"/>
      <c r="H121" s="65"/>
      <c r="I121" s="65"/>
      <c r="J121" s="65"/>
      <c r="K121" s="66"/>
      <c r="L121" s="65"/>
      <c r="M121" s="65"/>
      <c r="N121" s="65"/>
      <c r="O121" s="65"/>
      <c r="P121" s="65"/>
      <c r="Q121" s="22"/>
      <c r="R121" s="65"/>
      <c r="S121" s="65"/>
    </row>
    <row r="122" spans="1:19" x14ac:dyDescent="0.3">
      <c r="A122" s="65"/>
      <c r="B122" s="65"/>
      <c r="C122" s="65"/>
      <c r="D122" s="65"/>
      <c r="E122" s="65"/>
      <c r="F122" s="65"/>
      <c r="G122" s="65"/>
      <c r="H122" s="65"/>
      <c r="I122" s="65"/>
      <c r="J122" s="65"/>
      <c r="K122" s="65"/>
      <c r="L122" s="65"/>
      <c r="M122" s="65"/>
      <c r="N122" s="65"/>
      <c r="O122" s="65"/>
      <c r="P122" s="65"/>
      <c r="Q122" s="25"/>
      <c r="R122" s="65"/>
      <c r="S122" s="65"/>
    </row>
    <row r="123" spans="1:19" x14ac:dyDescent="0.3">
      <c r="A123" s="65"/>
      <c r="B123" s="65"/>
      <c r="C123" s="65"/>
      <c r="D123" s="65"/>
      <c r="E123" s="65"/>
      <c r="F123" s="65"/>
      <c r="G123" s="65"/>
      <c r="H123" s="65"/>
      <c r="I123" s="65"/>
      <c r="J123" s="65"/>
      <c r="K123" s="65"/>
      <c r="L123" s="65"/>
      <c r="M123" s="65"/>
      <c r="N123" s="65"/>
      <c r="O123" s="65"/>
      <c r="P123" s="65"/>
      <c r="Q123" s="25"/>
      <c r="R123" s="65"/>
      <c r="S123" s="65"/>
    </row>
    <row r="124" spans="1:19" x14ac:dyDescent="0.3">
      <c r="A124" s="65"/>
      <c r="B124" s="65"/>
      <c r="C124" s="65"/>
      <c r="D124" s="65"/>
      <c r="E124" s="65"/>
      <c r="F124" s="65"/>
      <c r="G124" s="65"/>
      <c r="H124" s="65"/>
      <c r="I124" s="65"/>
      <c r="J124" s="65"/>
      <c r="K124" s="65"/>
      <c r="L124" s="65"/>
      <c r="M124" s="65"/>
      <c r="N124" s="65"/>
      <c r="O124" s="65"/>
      <c r="P124" s="65"/>
      <c r="Q124" s="65"/>
      <c r="R124" s="65"/>
      <c r="S124" s="65"/>
    </row>
    <row r="125" spans="1:19" x14ac:dyDescent="0.3">
      <c r="A125" s="65"/>
      <c r="B125" s="65"/>
      <c r="C125" s="65"/>
      <c r="D125" s="65"/>
      <c r="E125" s="65"/>
      <c r="F125" s="65"/>
      <c r="G125" s="65"/>
      <c r="H125" s="65"/>
      <c r="I125" s="65"/>
      <c r="J125" s="65"/>
      <c r="K125" s="65"/>
      <c r="L125" s="65"/>
      <c r="M125" s="65"/>
      <c r="N125" s="65"/>
      <c r="O125" s="65"/>
      <c r="P125" s="65"/>
      <c r="Q125" s="65"/>
      <c r="R125" s="65"/>
      <c r="S125" s="65"/>
    </row>
    <row r="126" spans="1:19" x14ac:dyDescent="0.3">
      <c r="A126" s="65"/>
      <c r="B126" s="65"/>
      <c r="C126" s="65"/>
      <c r="D126" s="65"/>
      <c r="E126" s="65"/>
      <c r="F126" s="65"/>
      <c r="G126" s="65"/>
      <c r="H126" s="65"/>
      <c r="I126" s="65"/>
      <c r="J126" s="65"/>
      <c r="K126" s="66"/>
      <c r="L126" s="65"/>
      <c r="M126" s="65"/>
      <c r="N126" s="65"/>
      <c r="O126" s="65"/>
      <c r="P126" s="65"/>
      <c r="Q126" s="65"/>
      <c r="R126" s="65"/>
      <c r="S126" s="65"/>
    </row>
    <row r="127" spans="1:19" x14ac:dyDescent="0.3">
      <c r="A127" s="65"/>
      <c r="B127" s="65"/>
      <c r="C127" s="65"/>
      <c r="D127" s="65"/>
      <c r="E127" s="65"/>
      <c r="F127" s="65"/>
      <c r="G127" s="65"/>
      <c r="H127" s="65"/>
      <c r="I127" s="65"/>
      <c r="J127" s="65"/>
      <c r="K127" s="66"/>
      <c r="L127" s="65"/>
      <c r="M127" s="65"/>
      <c r="N127" s="65"/>
      <c r="O127" s="65"/>
      <c r="P127" s="65"/>
      <c r="Q127" s="65"/>
      <c r="R127" s="65"/>
      <c r="S127" s="65"/>
    </row>
    <row r="128" spans="1:19" x14ac:dyDescent="0.3">
      <c r="A128" s="65"/>
      <c r="B128" s="65"/>
      <c r="C128" s="65"/>
      <c r="D128" s="65"/>
      <c r="E128" s="65"/>
      <c r="F128" s="65"/>
      <c r="G128" s="65"/>
      <c r="H128" s="65"/>
      <c r="I128" s="65"/>
      <c r="J128" s="65"/>
      <c r="K128" s="66"/>
      <c r="L128" s="65"/>
      <c r="M128" s="65"/>
      <c r="N128" s="65"/>
      <c r="O128" s="65"/>
      <c r="P128" s="65"/>
      <c r="Q128" s="65"/>
      <c r="R128" s="65"/>
      <c r="S128" s="65"/>
    </row>
    <row r="129" spans="1:19" x14ac:dyDescent="0.3">
      <c r="A129" s="65"/>
      <c r="B129" s="65"/>
      <c r="C129" s="65"/>
      <c r="D129" s="65"/>
      <c r="E129" s="65"/>
      <c r="F129" s="65"/>
      <c r="G129" s="65"/>
      <c r="H129" s="65"/>
      <c r="I129" s="65"/>
      <c r="J129" s="65"/>
      <c r="K129" s="66"/>
      <c r="L129" s="65"/>
      <c r="M129" s="65"/>
      <c r="N129" s="65"/>
      <c r="O129" s="65"/>
      <c r="P129" s="65"/>
      <c r="Q129" s="65"/>
      <c r="R129" s="65"/>
      <c r="S129" s="65"/>
    </row>
    <row r="130" spans="1:19" x14ac:dyDescent="0.3">
      <c r="A130" s="65"/>
      <c r="B130" s="65"/>
      <c r="C130" s="65"/>
      <c r="D130" s="65"/>
      <c r="E130" s="65"/>
      <c r="F130" s="65"/>
      <c r="G130" s="65"/>
      <c r="H130" s="65"/>
      <c r="I130" s="65"/>
      <c r="J130" s="65"/>
      <c r="K130" s="66"/>
      <c r="L130" s="65"/>
      <c r="M130" s="65"/>
      <c r="N130" s="65"/>
      <c r="O130" s="65"/>
      <c r="P130" s="65"/>
      <c r="Q130" s="65"/>
      <c r="R130" s="65"/>
      <c r="S130" s="65"/>
    </row>
    <row r="131" spans="1:19" x14ac:dyDescent="0.3">
      <c r="A131" s="65"/>
      <c r="B131" s="65"/>
      <c r="C131" s="65"/>
      <c r="D131" s="65"/>
      <c r="E131" s="65"/>
      <c r="F131" s="65"/>
      <c r="G131" s="65"/>
      <c r="H131" s="65"/>
      <c r="I131" s="65"/>
      <c r="J131" s="65"/>
      <c r="K131" s="66"/>
      <c r="L131" s="65"/>
      <c r="M131" s="65"/>
      <c r="N131" s="65"/>
      <c r="O131" s="65"/>
      <c r="P131" s="65"/>
      <c r="Q131" s="65"/>
      <c r="R131" s="65"/>
      <c r="S131" s="65"/>
    </row>
    <row r="132" spans="1:19" x14ac:dyDescent="0.3">
      <c r="A132" s="65"/>
      <c r="B132" s="65"/>
      <c r="C132" s="65"/>
      <c r="D132" s="65"/>
      <c r="E132" s="65"/>
      <c r="F132" s="65"/>
      <c r="G132" s="65"/>
      <c r="H132" s="65"/>
      <c r="I132" s="65"/>
      <c r="J132" s="65"/>
      <c r="K132" s="66"/>
      <c r="L132" s="65"/>
      <c r="M132" s="65"/>
      <c r="N132" s="65"/>
      <c r="O132" s="65"/>
      <c r="P132" s="65"/>
      <c r="Q132" s="65"/>
      <c r="R132" s="65"/>
      <c r="S132" s="65"/>
    </row>
    <row r="133" spans="1:19" x14ac:dyDescent="0.3">
      <c r="A133" s="65"/>
      <c r="B133" s="65"/>
      <c r="C133" s="65"/>
      <c r="D133" s="65"/>
      <c r="E133" s="65"/>
      <c r="F133" s="65"/>
      <c r="G133" s="65"/>
      <c r="H133" s="65"/>
      <c r="I133" s="65"/>
      <c r="J133" s="65"/>
      <c r="K133" s="66"/>
      <c r="L133" s="65"/>
      <c r="M133" s="65"/>
      <c r="N133" s="65"/>
      <c r="O133" s="65"/>
      <c r="P133" s="65"/>
      <c r="Q133" s="65"/>
      <c r="R133" s="65"/>
      <c r="S133" s="65"/>
    </row>
    <row r="134" spans="1:19" x14ac:dyDescent="0.3">
      <c r="A134" s="65"/>
      <c r="B134" s="65"/>
      <c r="C134" s="65"/>
      <c r="D134" s="65"/>
      <c r="E134" s="65"/>
      <c r="F134" s="65"/>
      <c r="G134" s="65"/>
      <c r="H134" s="65"/>
      <c r="I134" s="65"/>
      <c r="J134" s="65"/>
      <c r="K134" s="66"/>
      <c r="L134" s="65"/>
      <c r="M134" s="65"/>
      <c r="N134" s="65"/>
      <c r="O134" s="65"/>
      <c r="P134" s="65"/>
      <c r="Q134" s="65"/>
      <c r="R134" s="65"/>
      <c r="S134" s="65"/>
    </row>
    <row r="135" spans="1:19" x14ac:dyDescent="0.3">
      <c r="A135" s="65"/>
      <c r="B135" s="65"/>
      <c r="C135" s="65"/>
      <c r="D135" s="65"/>
      <c r="E135" s="65"/>
      <c r="F135" s="65"/>
      <c r="G135" s="65"/>
      <c r="H135" s="65"/>
      <c r="I135" s="65"/>
      <c r="J135" s="65"/>
      <c r="K135" s="66"/>
      <c r="L135" s="65"/>
      <c r="M135" s="65"/>
      <c r="N135" s="65"/>
      <c r="O135" s="65"/>
      <c r="P135" s="65"/>
      <c r="Q135" s="65"/>
      <c r="R135" s="65"/>
      <c r="S135" s="65"/>
    </row>
    <row r="136" spans="1:19" x14ac:dyDescent="0.3">
      <c r="A136" s="65"/>
      <c r="B136" s="65"/>
      <c r="C136" s="65"/>
      <c r="D136" s="65"/>
      <c r="E136" s="65"/>
      <c r="F136" s="65"/>
      <c r="G136" s="65"/>
      <c r="H136" s="65"/>
      <c r="I136" s="65"/>
      <c r="J136" s="65"/>
      <c r="K136" s="66"/>
      <c r="L136" s="65"/>
      <c r="M136" s="65"/>
      <c r="N136" s="65"/>
      <c r="O136" s="65"/>
      <c r="P136" s="65"/>
      <c r="Q136" s="65"/>
      <c r="R136" s="65"/>
      <c r="S136" s="65"/>
    </row>
    <row r="137" spans="1:19" x14ac:dyDescent="0.3">
      <c r="A137" s="65"/>
      <c r="B137" s="65"/>
      <c r="C137" s="65"/>
      <c r="D137" s="65"/>
      <c r="E137" s="65"/>
      <c r="F137" s="65"/>
      <c r="G137" s="65"/>
      <c r="H137" s="65"/>
      <c r="I137" s="65"/>
      <c r="J137" s="65"/>
      <c r="K137" s="66"/>
      <c r="L137" s="65"/>
      <c r="M137" s="65"/>
      <c r="N137" s="65"/>
      <c r="O137" s="65"/>
      <c r="P137" s="65"/>
      <c r="Q137" s="65"/>
      <c r="R137" s="65"/>
      <c r="S137" s="65"/>
    </row>
    <row r="138" spans="1:19" x14ac:dyDescent="0.3">
      <c r="A138" s="65"/>
      <c r="B138" s="65"/>
      <c r="C138" s="65"/>
      <c r="D138" s="65"/>
      <c r="E138" s="65"/>
      <c r="F138" s="65"/>
      <c r="G138" s="65"/>
      <c r="H138" s="65"/>
      <c r="I138" s="65"/>
      <c r="J138" s="65"/>
      <c r="K138" s="66"/>
      <c r="L138" s="65"/>
      <c r="M138" s="65"/>
      <c r="N138" s="65"/>
      <c r="O138" s="65"/>
      <c r="P138" s="65"/>
      <c r="Q138" s="65"/>
      <c r="R138" s="65"/>
      <c r="S138" s="65"/>
    </row>
    <row r="139" spans="1:19" x14ac:dyDescent="0.3">
      <c r="A139" s="65"/>
      <c r="B139" s="65"/>
      <c r="C139" s="65"/>
      <c r="D139" s="65"/>
      <c r="E139" s="65"/>
      <c r="F139" s="65"/>
      <c r="G139" s="65"/>
      <c r="H139" s="65"/>
      <c r="I139" s="65"/>
      <c r="J139" s="65"/>
      <c r="K139" s="66"/>
      <c r="L139" s="65"/>
      <c r="M139" s="65"/>
      <c r="N139" s="65"/>
      <c r="O139" s="65"/>
      <c r="P139" s="65"/>
      <c r="Q139" s="65"/>
      <c r="R139" s="65"/>
      <c r="S139" s="65"/>
    </row>
    <row r="140" spans="1:19" x14ac:dyDescent="0.3">
      <c r="A140" s="65"/>
      <c r="B140" s="65"/>
      <c r="C140" s="65"/>
      <c r="D140" s="65"/>
      <c r="E140" s="65"/>
      <c r="F140" s="65"/>
      <c r="G140" s="65"/>
      <c r="H140" s="65"/>
      <c r="I140" s="65"/>
      <c r="J140" s="65"/>
      <c r="K140" s="66"/>
      <c r="L140" s="65"/>
      <c r="M140" s="65"/>
      <c r="N140" s="65"/>
      <c r="O140" s="65"/>
      <c r="P140" s="65"/>
      <c r="Q140" s="65"/>
      <c r="R140" s="65"/>
      <c r="S140" s="65"/>
    </row>
    <row r="141" spans="1:19" x14ac:dyDescent="0.3">
      <c r="A141" s="65"/>
      <c r="B141" s="65"/>
      <c r="C141" s="65"/>
      <c r="D141" s="65"/>
      <c r="E141" s="65"/>
      <c r="F141" s="65"/>
      <c r="G141" s="65"/>
      <c r="H141" s="65"/>
      <c r="I141" s="65"/>
      <c r="J141" s="65"/>
      <c r="K141" s="66"/>
      <c r="L141" s="65"/>
      <c r="M141" s="65"/>
      <c r="N141" s="65"/>
      <c r="O141" s="65"/>
      <c r="P141" s="65"/>
      <c r="Q141" s="65"/>
      <c r="R141" s="65"/>
      <c r="S141" s="65"/>
    </row>
    <row r="142" spans="1:19" x14ac:dyDescent="0.3">
      <c r="A142" s="65"/>
      <c r="B142" s="65"/>
      <c r="C142" s="65"/>
      <c r="D142" s="65"/>
      <c r="E142" s="65"/>
      <c r="F142" s="65"/>
      <c r="G142" s="65"/>
      <c r="H142" s="65"/>
      <c r="I142" s="65"/>
      <c r="J142" s="65"/>
      <c r="K142" s="66"/>
      <c r="L142" s="65"/>
      <c r="M142" s="65"/>
      <c r="N142" s="65"/>
      <c r="O142" s="65"/>
      <c r="P142" s="65"/>
      <c r="Q142" s="65"/>
      <c r="R142" s="65"/>
      <c r="S142" s="65"/>
    </row>
    <row r="143" spans="1:19" x14ac:dyDescent="0.3">
      <c r="A143" s="65"/>
      <c r="B143" s="65"/>
      <c r="C143" s="65"/>
      <c r="D143" s="65"/>
      <c r="E143" s="65"/>
      <c r="F143" s="65"/>
      <c r="G143" s="65"/>
      <c r="H143" s="65"/>
      <c r="I143" s="65"/>
      <c r="J143" s="65"/>
      <c r="K143" s="66"/>
      <c r="L143" s="65"/>
      <c r="M143" s="65"/>
      <c r="N143" s="65"/>
      <c r="O143" s="65"/>
      <c r="P143" s="65"/>
      <c r="Q143" s="65"/>
      <c r="R143" s="65"/>
      <c r="S143" s="65"/>
    </row>
    <row r="144" spans="1:19" x14ac:dyDescent="0.3">
      <c r="A144" s="65"/>
      <c r="B144" s="65"/>
      <c r="C144" s="65"/>
      <c r="D144" s="65"/>
      <c r="E144" s="65"/>
      <c r="F144" s="65"/>
      <c r="G144" s="65"/>
      <c r="H144" s="65"/>
      <c r="I144" s="65"/>
      <c r="J144" s="65"/>
      <c r="K144" s="66"/>
      <c r="L144" s="65"/>
      <c r="M144" s="65"/>
      <c r="N144" s="65"/>
      <c r="O144" s="65"/>
      <c r="P144" s="65"/>
      <c r="Q144" s="65"/>
      <c r="R144" s="65"/>
      <c r="S144" s="65"/>
    </row>
    <row r="145" spans="1:19" x14ac:dyDescent="0.3">
      <c r="A145" s="65"/>
      <c r="B145" s="65"/>
      <c r="C145" s="65"/>
      <c r="D145" s="65"/>
      <c r="E145" s="65"/>
      <c r="F145" s="65"/>
      <c r="G145" s="65"/>
      <c r="H145" s="65"/>
      <c r="I145" s="65"/>
      <c r="J145" s="65"/>
      <c r="K145" s="66"/>
      <c r="L145" s="65"/>
      <c r="M145" s="65"/>
      <c r="N145" s="65"/>
      <c r="O145" s="65"/>
      <c r="P145" s="65"/>
      <c r="Q145" s="65"/>
      <c r="R145" s="65"/>
      <c r="S145" s="65"/>
    </row>
    <row r="146" spans="1:19" x14ac:dyDescent="0.3">
      <c r="A146" s="65"/>
      <c r="B146" s="65"/>
      <c r="C146" s="65"/>
      <c r="D146" s="65"/>
      <c r="E146" s="65"/>
      <c r="F146" s="65"/>
      <c r="G146" s="65"/>
      <c r="H146" s="65"/>
      <c r="I146" s="65"/>
      <c r="J146" s="65"/>
      <c r="K146" s="66"/>
      <c r="L146" s="65"/>
      <c r="M146" s="65"/>
      <c r="N146" s="65"/>
      <c r="O146" s="65"/>
      <c r="P146" s="65"/>
      <c r="Q146" s="65"/>
      <c r="R146" s="65"/>
      <c r="S146" s="65"/>
    </row>
    <row r="147" spans="1:19" x14ac:dyDescent="0.3">
      <c r="A147" s="65"/>
      <c r="B147" s="65"/>
      <c r="C147" s="65"/>
      <c r="D147" s="65"/>
      <c r="E147" s="65"/>
      <c r="F147" s="65"/>
      <c r="G147" s="65"/>
      <c r="H147" s="65"/>
      <c r="I147" s="65"/>
      <c r="J147" s="65"/>
      <c r="K147" s="66"/>
      <c r="L147" s="65"/>
      <c r="M147" s="65"/>
      <c r="N147" s="65"/>
      <c r="O147" s="65"/>
      <c r="P147" s="65"/>
      <c r="Q147" s="65"/>
      <c r="R147" s="65"/>
      <c r="S147" s="65"/>
    </row>
    <row r="148" spans="1:19" x14ac:dyDescent="0.3">
      <c r="A148" s="65"/>
      <c r="B148" s="65"/>
      <c r="C148" s="65"/>
      <c r="D148" s="65"/>
      <c r="E148" s="65"/>
      <c r="F148" s="65"/>
      <c r="G148" s="65"/>
      <c r="H148" s="65"/>
      <c r="I148" s="65"/>
      <c r="J148" s="65"/>
      <c r="K148" s="66"/>
      <c r="L148" s="65"/>
      <c r="M148" s="65"/>
      <c r="N148" s="65"/>
      <c r="O148" s="65"/>
      <c r="P148" s="65"/>
      <c r="Q148" s="65"/>
      <c r="R148" s="65"/>
      <c r="S148" s="65"/>
    </row>
    <row r="149" spans="1:19" x14ac:dyDescent="0.3">
      <c r="A149" s="65"/>
      <c r="B149" s="65"/>
      <c r="C149" s="65"/>
      <c r="D149" s="65"/>
      <c r="E149" s="65"/>
      <c r="F149" s="65"/>
      <c r="G149" s="65"/>
      <c r="H149" s="65"/>
      <c r="I149" s="65"/>
      <c r="J149" s="65"/>
      <c r="K149" s="66"/>
      <c r="L149" s="65"/>
      <c r="M149" s="65"/>
      <c r="N149" s="65"/>
      <c r="O149" s="65"/>
      <c r="P149" s="65"/>
      <c r="Q149" s="65"/>
      <c r="R149" s="65"/>
      <c r="S149" s="65"/>
    </row>
    <row r="150" spans="1:19" x14ac:dyDescent="0.3">
      <c r="A150" s="65"/>
      <c r="B150" s="65"/>
      <c r="C150" s="65"/>
      <c r="D150" s="65"/>
      <c r="E150" s="65"/>
      <c r="F150" s="65"/>
      <c r="G150" s="65"/>
      <c r="H150" s="65"/>
      <c r="I150" s="65"/>
      <c r="J150" s="65"/>
      <c r="K150" s="66"/>
      <c r="L150" s="65"/>
      <c r="M150" s="65"/>
      <c r="N150" s="65"/>
      <c r="O150" s="65"/>
      <c r="P150" s="65"/>
      <c r="Q150" s="65"/>
      <c r="R150" s="65"/>
      <c r="S150" s="65"/>
    </row>
    <row r="151" spans="1:19" x14ac:dyDescent="0.3">
      <c r="A151" s="65"/>
      <c r="B151" s="65"/>
      <c r="C151" s="65"/>
      <c r="D151" s="65"/>
      <c r="E151" s="65"/>
      <c r="F151" s="65"/>
      <c r="G151" s="65"/>
      <c r="H151" s="65"/>
      <c r="I151" s="65"/>
      <c r="J151" s="65"/>
      <c r="K151" s="66"/>
      <c r="L151" s="65"/>
      <c r="M151" s="65"/>
      <c r="N151" s="65"/>
      <c r="O151" s="65"/>
      <c r="P151" s="65"/>
      <c r="Q151" s="65"/>
      <c r="R151" s="65"/>
      <c r="S151" s="65"/>
    </row>
    <row r="152" spans="1:19" x14ac:dyDescent="0.3">
      <c r="A152" s="65"/>
      <c r="B152" s="65"/>
      <c r="C152" s="65"/>
      <c r="D152" s="65"/>
      <c r="E152" s="65"/>
      <c r="F152" s="65"/>
      <c r="G152" s="65"/>
      <c r="H152" s="65"/>
      <c r="I152" s="65"/>
      <c r="J152" s="65"/>
      <c r="K152" s="66"/>
      <c r="L152" s="65"/>
      <c r="M152" s="65"/>
      <c r="N152" s="65"/>
      <c r="O152" s="65"/>
      <c r="P152" s="65"/>
      <c r="Q152" s="65"/>
      <c r="R152" s="65"/>
      <c r="S152" s="65"/>
    </row>
    <row r="153" spans="1:19" x14ac:dyDescent="0.3">
      <c r="A153" s="65"/>
      <c r="B153" s="65"/>
      <c r="C153" s="65"/>
      <c r="D153" s="65"/>
      <c r="E153" s="65"/>
      <c r="F153" s="65"/>
      <c r="G153" s="65"/>
      <c r="H153" s="65"/>
      <c r="I153" s="65"/>
      <c r="J153" s="65"/>
      <c r="K153" s="66"/>
      <c r="L153" s="65"/>
      <c r="M153" s="65"/>
      <c r="N153" s="65"/>
      <c r="O153" s="65"/>
      <c r="P153" s="65"/>
      <c r="Q153" s="65"/>
      <c r="R153" s="65"/>
      <c r="S153" s="65"/>
    </row>
    <row r="154" spans="1:19" x14ac:dyDescent="0.3">
      <c r="A154" s="65"/>
      <c r="B154" s="65"/>
      <c r="C154" s="65"/>
      <c r="D154" s="65"/>
      <c r="E154" s="65"/>
      <c r="F154" s="65"/>
      <c r="G154" s="65"/>
      <c r="H154" s="65"/>
      <c r="I154" s="65"/>
      <c r="J154" s="65"/>
      <c r="K154" s="66"/>
      <c r="L154" s="65"/>
      <c r="M154" s="65"/>
      <c r="N154" s="65"/>
      <c r="O154" s="65"/>
      <c r="P154" s="65"/>
      <c r="Q154" s="65"/>
      <c r="R154" s="65"/>
      <c r="S154" s="65"/>
    </row>
    <row r="155" spans="1:19" x14ac:dyDescent="0.3">
      <c r="A155" s="65"/>
      <c r="B155" s="65"/>
      <c r="C155" s="65"/>
      <c r="D155" s="65"/>
      <c r="E155" s="65"/>
      <c r="F155" s="65"/>
      <c r="G155" s="65"/>
      <c r="H155" s="65"/>
      <c r="I155" s="65"/>
      <c r="J155" s="65"/>
      <c r="K155" s="66"/>
      <c r="L155" s="65"/>
      <c r="M155" s="65"/>
      <c r="N155" s="65"/>
      <c r="O155" s="65"/>
      <c r="P155" s="65"/>
      <c r="Q155" s="65"/>
      <c r="R155" s="65"/>
      <c r="S155" s="65"/>
    </row>
    <row r="156" spans="1:19" x14ac:dyDescent="0.3">
      <c r="A156" s="65"/>
      <c r="B156" s="65"/>
      <c r="C156" s="65"/>
      <c r="D156" s="65"/>
      <c r="E156" s="65"/>
      <c r="F156" s="65"/>
      <c r="G156" s="65"/>
      <c r="H156" s="65"/>
      <c r="I156" s="65"/>
      <c r="J156" s="65"/>
      <c r="K156" s="66"/>
      <c r="L156" s="65"/>
      <c r="M156" s="65"/>
      <c r="N156" s="65"/>
      <c r="O156" s="65"/>
      <c r="P156" s="65"/>
      <c r="Q156" s="65"/>
      <c r="R156" s="65"/>
      <c r="S156" s="65"/>
    </row>
    <row r="157" spans="1:19" x14ac:dyDescent="0.3">
      <c r="A157" s="65"/>
      <c r="B157" s="65"/>
      <c r="C157" s="65"/>
      <c r="D157" s="65"/>
      <c r="E157" s="65"/>
      <c r="F157" s="65"/>
      <c r="G157" s="65"/>
      <c r="H157" s="65"/>
      <c r="I157" s="65"/>
      <c r="J157" s="65"/>
      <c r="K157" s="66"/>
      <c r="L157" s="65"/>
      <c r="M157" s="65"/>
      <c r="N157" s="65"/>
      <c r="O157" s="65"/>
      <c r="P157" s="65"/>
      <c r="Q157" s="65"/>
      <c r="R157" s="65"/>
      <c r="S157" s="65"/>
    </row>
    <row r="158" spans="1:19" x14ac:dyDescent="0.3">
      <c r="A158" s="65"/>
      <c r="B158" s="65"/>
      <c r="C158" s="65"/>
      <c r="D158" s="65"/>
      <c r="E158" s="65"/>
      <c r="F158" s="65"/>
      <c r="G158" s="65"/>
      <c r="H158" s="65"/>
      <c r="I158" s="65"/>
      <c r="J158" s="65"/>
      <c r="K158" s="66"/>
      <c r="L158" s="65"/>
      <c r="M158" s="65"/>
      <c r="N158" s="65"/>
      <c r="O158" s="65"/>
      <c r="P158" s="65"/>
      <c r="Q158" s="65"/>
      <c r="R158" s="65"/>
      <c r="S158" s="65"/>
    </row>
    <row r="159" spans="1:19" x14ac:dyDescent="0.3">
      <c r="A159" s="65"/>
      <c r="B159" s="65"/>
      <c r="C159" s="65"/>
      <c r="D159" s="65"/>
      <c r="E159" s="65"/>
      <c r="F159" s="65"/>
      <c r="G159" s="65"/>
      <c r="H159" s="65"/>
      <c r="I159" s="65"/>
      <c r="J159" s="65"/>
      <c r="K159" s="66"/>
      <c r="L159" s="65"/>
      <c r="M159" s="65"/>
      <c r="N159" s="65"/>
      <c r="O159" s="65"/>
      <c r="P159" s="65"/>
      <c r="Q159" s="65"/>
      <c r="R159" s="65"/>
      <c r="S159" s="65"/>
    </row>
    <row r="160" spans="1:19" x14ac:dyDescent="0.3">
      <c r="A160" s="65"/>
      <c r="B160" s="65"/>
      <c r="C160" s="65"/>
      <c r="D160" s="65"/>
      <c r="E160" s="65"/>
      <c r="F160" s="65"/>
      <c r="G160" s="65"/>
      <c r="H160" s="65"/>
      <c r="I160" s="65"/>
      <c r="J160" s="65"/>
      <c r="K160" s="66"/>
      <c r="L160" s="65"/>
      <c r="M160" s="65"/>
      <c r="N160" s="65"/>
      <c r="O160" s="65"/>
      <c r="P160" s="65"/>
      <c r="Q160" s="65"/>
      <c r="R160" s="65"/>
      <c r="S160" s="65"/>
    </row>
    <row r="161" spans="1:19" x14ac:dyDescent="0.3">
      <c r="A161" s="65"/>
      <c r="B161" s="65"/>
      <c r="C161" s="65"/>
      <c r="D161" s="65"/>
      <c r="E161" s="65"/>
      <c r="F161" s="65"/>
      <c r="G161" s="65"/>
      <c r="H161" s="65"/>
      <c r="I161" s="65"/>
      <c r="J161" s="65"/>
      <c r="K161" s="66"/>
      <c r="L161" s="65"/>
      <c r="M161" s="65"/>
      <c r="N161" s="65"/>
      <c r="O161" s="65"/>
      <c r="P161" s="65"/>
      <c r="Q161" s="65"/>
      <c r="R161" s="65"/>
      <c r="S161" s="65"/>
    </row>
    <row r="162" spans="1:19" x14ac:dyDescent="0.3">
      <c r="A162" s="65"/>
      <c r="B162" s="65"/>
      <c r="C162" s="65"/>
      <c r="D162" s="65"/>
      <c r="E162" s="65"/>
      <c r="F162" s="65"/>
      <c r="G162" s="65"/>
      <c r="H162" s="65"/>
      <c r="I162" s="65"/>
      <c r="J162" s="65"/>
      <c r="K162" s="66"/>
      <c r="L162" s="65"/>
      <c r="M162" s="65"/>
      <c r="N162" s="65"/>
      <c r="O162" s="65"/>
      <c r="P162" s="65"/>
      <c r="Q162" s="65"/>
      <c r="R162" s="65"/>
      <c r="S162" s="65"/>
    </row>
    <row r="163" spans="1:19" x14ac:dyDescent="0.3">
      <c r="A163" s="65"/>
      <c r="B163" s="65"/>
      <c r="C163" s="65"/>
      <c r="D163" s="65"/>
      <c r="E163" s="65"/>
      <c r="F163" s="65"/>
      <c r="G163" s="65"/>
      <c r="H163" s="65"/>
      <c r="I163" s="65"/>
      <c r="J163" s="65"/>
      <c r="K163" s="66"/>
      <c r="L163" s="65"/>
      <c r="M163" s="65"/>
      <c r="N163" s="65"/>
      <c r="O163" s="65"/>
      <c r="P163" s="65"/>
      <c r="Q163" s="65"/>
      <c r="R163" s="65"/>
      <c r="S163" s="65"/>
    </row>
    <row r="164" spans="1:19" x14ac:dyDescent="0.3">
      <c r="A164" s="65"/>
      <c r="B164" s="65"/>
      <c r="C164" s="65"/>
      <c r="D164" s="65"/>
      <c r="E164" s="65"/>
      <c r="F164" s="65"/>
      <c r="G164" s="65"/>
      <c r="H164" s="65"/>
      <c r="I164" s="65"/>
      <c r="J164" s="65"/>
      <c r="K164" s="66"/>
      <c r="L164" s="65"/>
      <c r="M164" s="65"/>
      <c r="N164" s="65"/>
      <c r="O164" s="65"/>
      <c r="P164" s="65"/>
      <c r="Q164" s="65"/>
      <c r="R164" s="65"/>
      <c r="S164" s="65"/>
    </row>
    <row r="165" spans="1:19" x14ac:dyDescent="0.3">
      <c r="A165" s="65"/>
      <c r="B165" s="65"/>
      <c r="C165" s="65"/>
      <c r="D165" s="65"/>
      <c r="E165" s="65"/>
      <c r="F165" s="65"/>
      <c r="G165" s="65"/>
      <c r="H165" s="65"/>
      <c r="I165" s="65"/>
      <c r="J165" s="65"/>
      <c r="K165" s="66"/>
      <c r="L165" s="65"/>
      <c r="M165" s="65"/>
      <c r="N165" s="65"/>
      <c r="O165" s="65"/>
      <c r="P165" s="65"/>
      <c r="Q165" s="65"/>
      <c r="R165" s="65"/>
      <c r="S165" s="65"/>
    </row>
    <row r="166" spans="1:19" x14ac:dyDescent="0.3">
      <c r="A166" s="65"/>
      <c r="B166" s="65"/>
      <c r="C166" s="65"/>
      <c r="D166" s="65"/>
      <c r="E166" s="65"/>
      <c r="F166" s="65"/>
      <c r="G166" s="65"/>
      <c r="H166" s="65"/>
      <c r="I166" s="65"/>
      <c r="J166" s="65"/>
      <c r="K166" s="66"/>
      <c r="L166" s="65"/>
      <c r="M166" s="65"/>
      <c r="N166" s="65"/>
      <c r="O166" s="65"/>
      <c r="P166" s="65"/>
      <c r="Q166" s="65"/>
      <c r="R166" s="65"/>
      <c r="S166" s="65"/>
    </row>
    <row r="167" spans="1:19" x14ac:dyDescent="0.3">
      <c r="A167" s="65"/>
      <c r="B167" s="65"/>
      <c r="C167" s="65"/>
      <c r="D167" s="65"/>
      <c r="E167" s="65"/>
      <c r="F167" s="65"/>
      <c r="G167" s="65"/>
      <c r="H167" s="65"/>
      <c r="I167" s="65"/>
      <c r="J167" s="65"/>
      <c r="K167" s="66"/>
      <c r="L167" s="65"/>
      <c r="M167" s="65"/>
      <c r="N167" s="65"/>
      <c r="O167" s="65"/>
      <c r="P167" s="65"/>
      <c r="Q167" s="65"/>
      <c r="R167" s="65"/>
      <c r="S167" s="65"/>
    </row>
    <row r="168" spans="1:19" x14ac:dyDescent="0.3">
      <c r="A168" s="65"/>
      <c r="B168" s="65"/>
      <c r="C168" s="65"/>
      <c r="D168" s="65"/>
      <c r="E168" s="65"/>
      <c r="F168" s="65"/>
      <c r="G168" s="65"/>
      <c r="H168" s="65"/>
      <c r="I168" s="65"/>
      <c r="J168" s="65"/>
      <c r="K168" s="66"/>
      <c r="L168" s="65"/>
      <c r="M168" s="65"/>
      <c r="N168" s="65"/>
      <c r="O168" s="65"/>
      <c r="P168" s="65"/>
      <c r="Q168" s="65"/>
      <c r="R168" s="65"/>
      <c r="S168" s="65"/>
    </row>
    <row r="169" spans="1:19" x14ac:dyDescent="0.3">
      <c r="A169" s="65"/>
      <c r="B169" s="65"/>
      <c r="C169" s="65"/>
      <c r="D169" s="65"/>
      <c r="E169" s="65"/>
      <c r="F169" s="65"/>
      <c r="G169" s="65"/>
      <c r="H169" s="65"/>
      <c r="I169" s="65"/>
      <c r="J169" s="65"/>
      <c r="K169" s="66"/>
      <c r="L169" s="65"/>
      <c r="M169" s="65"/>
      <c r="N169" s="65"/>
      <c r="O169" s="65"/>
      <c r="P169" s="65"/>
      <c r="Q169" s="65"/>
      <c r="R169" s="65"/>
      <c r="S169" s="65"/>
    </row>
    <row r="170" spans="1:19" x14ac:dyDescent="0.3">
      <c r="A170" s="65"/>
      <c r="B170" s="65"/>
      <c r="C170" s="65"/>
      <c r="D170" s="65"/>
      <c r="E170" s="65"/>
      <c r="F170" s="65"/>
      <c r="G170" s="65"/>
      <c r="H170" s="65"/>
      <c r="I170" s="65"/>
      <c r="J170" s="65"/>
      <c r="K170" s="66"/>
      <c r="L170" s="65"/>
      <c r="M170" s="65"/>
      <c r="N170" s="65"/>
      <c r="O170" s="65"/>
      <c r="P170" s="65"/>
      <c r="Q170" s="65"/>
      <c r="R170" s="65"/>
      <c r="S170" s="65"/>
    </row>
    <row r="171" spans="1:19" x14ac:dyDescent="0.3">
      <c r="A171" s="65"/>
      <c r="B171" s="65"/>
      <c r="C171" s="65"/>
      <c r="D171" s="65"/>
      <c r="E171" s="65"/>
      <c r="F171" s="65"/>
      <c r="G171" s="65"/>
      <c r="H171" s="65"/>
      <c r="I171" s="65"/>
      <c r="J171" s="65"/>
      <c r="K171" s="66"/>
      <c r="L171" s="65"/>
      <c r="M171" s="65"/>
      <c r="N171" s="65"/>
      <c r="O171" s="65"/>
      <c r="P171" s="65"/>
      <c r="Q171" s="65"/>
      <c r="R171" s="65"/>
      <c r="S171" s="65"/>
    </row>
    <row r="172" spans="1:19" x14ac:dyDescent="0.3">
      <c r="A172" s="65"/>
      <c r="B172" s="65"/>
      <c r="C172" s="65"/>
      <c r="D172" s="65"/>
      <c r="E172" s="65"/>
      <c r="F172" s="65"/>
      <c r="G172" s="65"/>
      <c r="H172" s="65"/>
      <c r="I172" s="65"/>
      <c r="J172" s="65"/>
      <c r="K172" s="66"/>
      <c r="L172" s="65"/>
      <c r="M172" s="65"/>
      <c r="N172" s="65"/>
      <c r="O172" s="65"/>
      <c r="P172" s="65"/>
      <c r="Q172" s="65"/>
      <c r="R172" s="65"/>
      <c r="S172" s="65"/>
    </row>
    <row r="173" spans="1:19" x14ac:dyDescent="0.3">
      <c r="A173" s="65"/>
      <c r="B173" s="65"/>
      <c r="C173" s="65"/>
      <c r="D173" s="65"/>
      <c r="E173" s="65"/>
      <c r="F173" s="65"/>
      <c r="G173" s="65"/>
      <c r="H173" s="65"/>
      <c r="I173" s="65"/>
      <c r="J173" s="65"/>
      <c r="K173" s="66"/>
      <c r="L173" s="65"/>
      <c r="M173" s="65"/>
      <c r="N173" s="65"/>
      <c r="O173" s="65"/>
      <c r="P173" s="65"/>
      <c r="Q173" s="65"/>
      <c r="R173" s="65"/>
      <c r="S173" s="65"/>
    </row>
    <row r="174" spans="1:19" x14ac:dyDescent="0.3">
      <c r="A174" s="65"/>
      <c r="B174" s="65"/>
      <c r="C174" s="65"/>
      <c r="D174" s="65"/>
      <c r="E174" s="65"/>
      <c r="F174" s="65"/>
      <c r="G174" s="65"/>
      <c r="H174" s="65"/>
      <c r="I174" s="65"/>
      <c r="J174" s="65"/>
      <c r="K174" s="66"/>
      <c r="L174" s="65"/>
      <c r="M174" s="65"/>
      <c r="N174" s="65"/>
      <c r="O174" s="65"/>
      <c r="P174" s="65"/>
      <c r="Q174" s="65"/>
      <c r="R174" s="65"/>
      <c r="S174" s="65"/>
    </row>
    <row r="175" spans="1:19" x14ac:dyDescent="0.3">
      <c r="A175" s="65"/>
      <c r="B175" s="65"/>
      <c r="C175" s="65"/>
      <c r="D175" s="65"/>
      <c r="E175" s="65"/>
      <c r="F175" s="65"/>
      <c r="G175" s="65"/>
      <c r="H175" s="65"/>
      <c r="I175" s="65"/>
      <c r="J175" s="65"/>
      <c r="K175" s="66"/>
      <c r="L175" s="65"/>
      <c r="M175" s="65"/>
      <c r="N175" s="65"/>
      <c r="O175" s="65"/>
      <c r="P175" s="65"/>
      <c r="Q175" s="65"/>
      <c r="R175" s="65"/>
      <c r="S175" s="65"/>
    </row>
    <row r="176" spans="1:19" x14ac:dyDescent="0.3">
      <c r="A176" s="65"/>
      <c r="B176" s="65"/>
      <c r="C176" s="65"/>
      <c r="D176" s="65"/>
      <c r="E176" s="65"/>
      <c r="F176" s="65"/>
      <c r="G176" s="65"/>
      <c r="H176" s="65"/>
      <c r="I176" s="65"/>
      <c r="J176" s="65"/>
      <c r="K176" s="66"/>
      <c r="L176" s="65"/>
      <c r="M176" s="65"/>
      <c r="N176" s="65"/>
      <c r="O176" s="65"/>
      <c r="P176" s="65"/>
      <c r="Q176" s="65"/>
      <c r="R176" s="65"/>
      <c r="S176" s="65"/>
    </row>
    <row r="177" spans="1:19" x14ac:dyDescent="0.3">
      <c r="A177" s="65"/>
      <c r="B177" s="65"/>
      <c r="C177" s="65"/>
      <c r="D177" s="65"/>
      <c r="E177" s="65"/>
      <c r="F177" s="65"/>
      <c r="G177" s="65"/>
      <c r="H177" s="65"/>
      <c r="I177" s="65"/>
      <c r="J177" s="65"/>
      <c r="K177" s="66"/>
      <c r="L177" s="65"/>
      <c r="M177" s="65"/>
      <c r="N177" s="65"/>
      <c r="O177" s="65"/>
      <c r="P177" s="65"/>
      <c r="Q177" s="65"/>
      <c r="R177" s="65"/>
      <c r="S177" s="65"/>
    </row>
    <row r="178" spans="1:19" x14ac:dyDescent="0.3">
      <c r="A178" s="65"/>
      <c r="B178" s="65"/>
      <c r="C178" s="65"/>
      <c r="D178" s="65"/>
      <c r="E178" s="65"/>
      <c r="F178" s="65"/>
      <c r="G178" s="65"/>
      <c r="H178" s="65"/>
      <c r="I178" s="65"/>
      <c r="J178" s="65"/>
      <c r="K178" s="66"/>
      <c r="L178" s="65"/>
      <c r="M178" s="65"/>
      <c r="N178" s="65"/>
      <c r="O178" s="65"/>
      <c r="P178" s="65"/>
      <c r="Q178" s="65"/>
      <c r="R178" s="65"/>
      <c r="S178" s="65"/>
    </row>
    <row r="179" spans="1:19" x14ac:dyDescent="0.3">
      <c r="A179" s="65"/>
      <c r="B179" s="65"/>
      <c r="C179" s="65"/>
      <c r="D179" s="65"/>
      <c r="E179" s="65"/>
      <c r="F179" s="65"/>
      <c r="G179" s="65"/>
      <c r="H179" s="65"/>
      <c r="I179" s="65"/>
      <c r="J179" s="65"/>
      <c r="K179" s="66"/>
      <c r="L179" s="65"/>
      <c r="M179" s="65"/>
      <c r="N179" s="65"/>
      <c r="O179" s="65"/>
      <c r="P179" s="65"/>
      <c r="Q179" s="65"/>
      <c r="R179" s="65"/>
      <c r="S179" s="65"/>
    </row>
    <row r="180" spans="1:19" x14ac:dyDescent="0.3">
      <c r="A180" s="65"/>
      <c r="B180" s="65"/>
      <c r="C180" s="65"/>
      <c r="D180" s="65"/>
      <c r="E180" s="65"/>
      <c r="F180" s="65"/>
      <c r="G180" s="65"/>
      <c r="H180" s="65"/>
      <c r="I180" s="65"/>
      <c r="J180" s="65"/>
      <c r="K180" s="66"/>
      <c r="L180" s="65"/>
      <c r="M180" s="65"/>
      <c r="N180" s="65"/>
      <c r="O180" s="65"/>
      <c r="P180" s="65"/>
      <c r="Q180" s="65"/>
      <c r="R180" s="65"/>
      <c r="S180" s="65"/>
    </row>
    <row r="181" spans="1:19" x14ac:dyDescent="0.3">
      <c r="A181" s="65"/>
      <c r="B181" s="65"/>
      <c r="C181" s="65"/>
      <c r="D181" s="65"/>
      <c r="E181" s="65"/>
      <c r="F181" s="65"/>
      <c r="G181" s="65"/>
      <c r="H181" s="65"/>
      <c r="I181" s="65"/>
      <c r="J181" s="65"/>
      <c r="K181" s="66"/>
      <c r="L181" s="65"/>
      <c r="M181" s="65"/>
      <c r="N181" s="65"/>
      <c r="O181" s="65"/>
      <c r="P181" s="65"/>
      <c r="Q181" s="65"/>
      <c r="R181" s="65"/>
      <c r="S181" s="65"/>
    </row>
    <row r="182" spans="1:19" x14ac:dyDescent="0.3">
      <c r="A182" s="65"/>
      <c r="B182" s="65"/>
      <c r="C182" s="65"/>
      <c r="D182" s="65"/>
      <c r="E182" s="65"/>
      <c r="F182" s="65"/>
      <c r="G182" s="65"/>
      <c r="H182" s="65"/>
      <c r="I182" s="65"/>
      <c r="J182" s="65"/>
      <c r="K182" s="66"/>
      <c r="L182" s="65"/>
      <c r="M182" s="65"/>
      <c r="N182" s="65"/>
      <c r="O182" s="65"/>
      <c r="P182" s="65"/>
      <c r="Q182" s="65"/>
      <c r="R182" s="65"/>
      <c r="S182" s="65"/>
    </row>
    <row r="183" spans="1:19" x14ac:dyDescent="0.3">
      <c r="A183" s="65"/>
      <c r="B183" s="65"/>
      <c r="C183" s="65"/>
      <c r="D183" s="65"/>
      <c r="E183" s="65"/>
      <c r="F183" s="65"/>
      <c r="G183" s="65"/>
      <c r="H183" s="65"/>
      <c r="I183" s="65"/>
      <c r="J183" s="65"/>
      <c r="K183" s="66"/>
      <c r="L183" s="65"/>
      <c r="M183" s="65"/>
      <c r="N183" s="65"/>
      <c r="O183" s="65"/>
      <c r="P183" s="65"/>
      <c r="Q183" s="65"/>
      <c r="R183" s="65"/>
      <c r="S183" s="65"/>
    </row>
    <row r="184" spans="1:19" x14ac:dyDescent="0.3">
      <c r="A184" s="65"/>
      <c r="B184" s="65"/>
      <c r="C184" s="65"/>
      <c r="D184" s="65"/>
      <c r="E184" s="65"/>
      <c r="F184" s="65"/>
      <c r="G184" s="65"/>
      <c r="H184" s="65"/>
      <c r="I184" s="65"/>
      <c r="J184" s="65"/>
      <c r="K184" s="66"/>
      <c r="L184" s="65"/>
      <c r="M184" s="65"/>
      <c r="N184" s="65"/>
      <c r="O184" s="65"/>
      <c r="P184" s="65"/>
      <c r="Q184" s="65"/>
      <c r="R184" s="65"/>
      <c r="S184" s="65"/>
    </row>
    <row r="185" spans="1:19" x14ac:dyDescent="0.3">
      <c r="A185" s="65"/>
      <c r="B185" s="65"/>
      <c r="C185" s="65"/>
      <c r="D185" s="65"/>
      <c r="E185" s="65"/>
      <c r="F185" s="65"/>
      <c r="G185" s="65"/>
      <c r="H185" s="65"/>
      <c r="I185" s="65"/>
      <c r="J185" s="65"/>
      <c r="K185" s="66"/>
      <c r="L185" s="65"/>
      <c r="M185" s="65"/>
      <c r="N185" s="65"/>
      <c r="O185" s="65"/>
      <c r="P185" s="65"/>
      <c r="Q185" s="65"/>
      <c r="R185" s="65"/>
      <c r="S185" s="65"/>
    </row>
    <row r="186" spans="1:19" x14ac:dyDescent="0.3">
      <c r="A186" s="65"/>
      <c r="B186" s="65"/>
      <c r="C186" s="65"/>
      <c r="D186" s="65"/>
      <c r="E186" s="65"/>
      <c r="F186" s="65"/>
      <c r="G186" s="65"/>
      <c r="H186" s="65"/>
      <c r="I186" s="65"/>
      <c r="J186" s="65"/>
      <c r="K186" s="66"/>
      <c r="L186" s="65"/>
      <c r="M186" s="65"/>
      <c r="N186" s="65"/>
      <c r="O186" s="65"/>
      <c r="P186" s="65"/>
      <c r="Q186" s="65"/>
      <c r="R186" s="65"/>
      <c r="S186" s="65"/>
    </row>
    <row r="187" spans="1:19" x14ac:dyDescent="0.3">
      <c r="H187" s="65"/>
    </row>
    <row r="188" spans="1:19" x14ac:dyDescent="0.3">
      <c r="H188" s="65"/>
    </row>
    <row r="189" spans="1:19" x14ac:dyDescent="0.3">
      <c r="H189" s="65"/>
    </row>
    <row r="190" spans="1:19" x14ac:dyDescent="0.3">
      <c r="H190" s="65"/>
    </row>
    <row r="191" spans="1:19" x14ac:dyDescent="0.3">
      <c r="H191" s="65"/>
    </row>
    <row r="192" spans="1:19" x14ac:dyDescent="0.3">
      <c r="H192" s="65"/>
    </row>
  </sheetData>
  <mergeCells count="18">
    <mergeCell ref="L5:M5"/>
    <mergeCell ref="A90:C90"/>
    <mergeCell ref="A102:B102"/>
    <mergeCell ref="A101:C101"/>
    <mergeCell ref="A98:C98"/>
    <mergeCell ref="A21:B21"/>
    <mergeCell ref="A25:B25"/>
    <mergeCell ref="A100:C100"/>
    <mergeCell ref="A80:B80"/>
    <mergeCell ref="A91:C91"/>
    <mergeCell ref="A92:B92"/>
    <mergeCell ref="A82:C82"/>
    <mergeCell ref="A62:J62"/>
    <mergeCell ref="A2:J2"/>
    <mergeCell ref="D5:J5"/>
    <mergeCell ref="A8:C8"/>
    <mergeCell ref="A42:C42"/>
    <mergeCell ref="A79:B79"/>
  </mergeCells>
  <phoneticPr fontId="2" type="noConversion"/>
  <printOptions horizontalCentered="1" verticalCentered="1"/>
  <pageMargins left="0.23622047244094491" right="0.23622047244094491" top="0.74803149606299213" bottom="0.74803149606299213" header="0.31496062992125984" footer="0.31496062992125984"/>
  <pageSetup paperSize="9" scale="37" orientation="landscape" cellComments="asDisplayed" r:id="rId1"/>
  <headerFooter alignWithMargins="0">
    <oddHeader>&amp;CACs excel sheet for a final payment</oddHeader>
    <oddFooter>&amp;C&amp;P/&amp;N</oddFooter>
  </headerFooter>
  <rowBreaks count="3" manualBreakCount="3">
    <brk id="67" max="16383" man="1"/>
    <brk id="77" max="16383" man="1"/>
    <brk id="102" max="16" man="1"/>
  </rowBreak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32"/>
  <sheetViews>
    <sheetView workbookViewId="0">
      <selection activeCell="I21" sqref="I21"/>
    </sheetView>
  </sheetViews>
  <sheetFormatPr defaultRowHeight="12.75" x14ac:dyDescent="0.35"/>
  <cols>
    <col min="1" max="1" width="30.46484375" bestFit="1" customWidth="1"/>
    <col min="2" max="2" width="15.86328125" customWidth="1"/>
    <col min="3" max="3" width="13.59765625" customWidth="1"/>
    <col min="4" max="4" width="14" customWidth="1"/>
    <col min="5" max="5" width="9.19921875" customWidth="1"/>
    <col min="6" max="6" width="15.33203125" customWidth="1"/>
  </cols>
  <sheetData>
    <row r="1" spans="1:9" ht="15" x14ac:dyDescent="0.4">
      <c r="A1" s="311" t="s">
        <v>65</v>
      </c>
      <c r="B1" s="312"/>
      <c r="C1" s="725" t="s">
        <v>66</v>
      </c>
      <c r="D1" s="725"/>
      <c r="E1" s="725"/>
      <c r="F1" s="726"/>
      <c r="G1" s="312"/>
      <c r="H1" s="3"/>
    </row>
    <row r="2" spans="1:9" ht="15.4" thickBot="1" x14ac:dyDescent="0.45">
      <c r="A2" s="311"/>
      <c r="B2" s="312"/>
      <c r="C2" s="312"/>
      <c r="D2" s="312"/>
      <c r="E2" s="312"/>
      <c r="F2" s="312"/>
      <c r="G2" s="313"/>
      <c r="H2" s="3"/>
    </row>
    <row r="3" spans="1:9" ht="15.4" thickBot="1" x14ac:dyDescent="0.45">
      <c r="A3" s="314" t="s">
        <v>188</v>
      </c>
      <c r="B3" s="312"/>
      <c r="C3" s="312"/>
      <c r="D3" s="312"/>
      <c r="E3" s="312"/>
      <c r="F3" s="312"/>
      <c r="G3" s="313"/>
      <c r="H3" s="3"/>
    </row>
    <row r="4" spans="1:9" ht="15" x14ac:dyDescent="0.4">
      <c r="A4" s="315" t="s">
        <v>67</v>
      </c>
      <c r="B4" s="315"/>
      <c r="C4" s="315"/>
      <c r="D4" s="315"/>
      <c r="E4" s="315"/>
      <c r="F4" s="315"/>
      <c r="G4" s="316"/>
      <c r="H4" s="3"/>
    </row>
    <row r="5" spans="1:9" ht="30" x14ac:dyDescent="0.4">
      <c r="A5" s="315"/>
      <c r="B5" s="317" t="s">
        <v>304</v>
      </c>
      <c r="C5" s="317" t="s">
        <v>314</v>
      </c>
      <c r="D5" s="317" t="s">
        <v>321</v>
      </c>
      <c r="E5" s="317" t="s">
        <v>184</v>
      </c>
      <c r="F5" s="318" t="s">
        <v>186</v>
      </c>
      <c r="G5" s="319"/>
      <c r="H5" s="3"/>
    </row>
    <row r="6" spans="1:9" ht="15" x14ac:dyDescent="0.4">
      <c r="A6" s="320" t="s">
        <v>69</v>
      </c>
      <c r="B6" s="321"/>
      <c r="C6" s="321"/>
      <c r="D6" s="321">
        <v>0.1</v>
      </c>
      <c r="E6" s="322"/>
      <c r="F6" s="323"/>
      <c r="G6" s="319"/>
      <c r="H6" s="3"/>
    </row>
    <row r="7" spans="1:9" ht="15" x14ac:dyDescent="0.4">
      <c r="A7" s="320" t="s">
        <v>70</v>
      </c>
      <c r="B7" s="321">
        <v>0.2</v>
      </c>
      <c r="C7" s="321"/>
      <c r="D7" s="321"/>
      <c r="E7" s="322"/>
      <c r="F7" s="323"/>
      <c r="G7" s="319"/>
      <c r="H7" s="3"/>
    </row>
    <row r="8" spans="1:9" ht="15" x14ac:dyDescent="0.4">
      <c r="A8" s="320" t="s">
        <v>71</v>
      </c>
      <c r="B8" s="321">
        <v>0.2</v>
      </c>
      <c r="C8" s="321"/>
      <c r="D8" s="321"/>
      <c r="E8" s="322"/>
      <c r="F8" s="323"/>
      <c r="G8" s="319"/>
      <c r="H8" s="3"/>
    </row>
    <row r="9" spans="1:9" ht="15" x14ac:dyDescent="0.4">
      <c r="A9" s="320" t="s">
        <v>72</v>
      </c>
      <c r="B9" s="321">
        <v>0.2</v>
      </c>
      <c r="C9" s="321"/>
      <c r="D9" s="321"/>
      <c r="E9" s="322"/>
      <c r="F9" s="323"/>
      <c r="G9" s="319"/>
      <c r="H9" s="3"/>
    </row>
    <row r="10" spans="1:9" ht="15" x14ac:dyDescent="0.4">
      <c r="A10" s="320" t="s">
        <v>73</v>
      </c>
      <c r="B10" s="321"/>
      <c r="C10" s="321"/>
      <c r="D10" s="321">
        <v>0.1</v>
      </c>
      <c r="E10" s="322"/>
      <c r="F10" s="323"/>
      <c r="G10" s="319"/>
      <c r="H10" s="3"/>
    </row>
    <row r="11" spans="1:9" ht="15" x14ac:dyDescent="0.4">
      <c r="A11" s="320" t="s">
        <v>74</v>
      </c>
      <c r="B11" s="321"/>
      <c r="C11" s="321">
        <v>0.3</v>
      </c>
      <c r="D11" s="321"/>
      <c r="E11" s="322"/>
      <c r="F11" s="323"/>
      <c r="G11" s="319"/>
      <c r="H11" s="3"/>
    </row>
    <row r="12" spans="1:9" ht="15.4" x14ac:dyDescent="0.45">
      <c r="A12" s="320" t="s">
        <v>75</v>
      </c>
      <c r="B12" s="321">
        <v>0.1</v>
      </c>
      <c r="C12" s="321"/>
      <c r="D12" s="321"/>
      <c r="E12" s="322"/>
      <c r="F12" s="323"/>
      <c r="G12" s="319"/>
      <c r="H12" s="3"/>
      <c r="I12" s="662"/>
    </row>
    <row r="13" spans="1:9" ht="15" x14ac:dyDescent="0.4">
      <c r="A13" s="322" t="s">
        <v>76</v>
      </c>
      <c r="B13" s="321">
        <v>0.3</v>
      </c>
      <c r="C13" s="321"/>
      <c r="D13" s="321"/>
      <c r="E13" s="322"/>
      <c r="F13" s="323"/>
      <c r="G13" s="319"/>
      <c r="H13" s="3"/>
    </row>
    <row r="14" spans="1:9" ht="15.4" x14ac:dyDescent="0.45">
      <c r="A14" s="324" t="s">
        <v>68</v>
      </c>
      <c r="B14" s="325">
        <f>SUM(B6:B13)</f>
        <v>1</v>
      </c>
      <c r="C14" s="325">
        <v>0.3</v>
      </c>
      <c r="D14" s="325">
        <f t="shared" ref="D14:E14" si="0">SUM(D6:D13)</f>
        <v>0.2</v>
      </c>
      <c r="E14" s="325">
        <f t="shared" si="0"/>
        <v>0</v>
      </c>
      <c r="F14" s="323">
        <f t="shared" ref="F14" si="1">SUM(B14:E14)</f>
        <v>1.5</v>
      </c>
      <c r="G14" s="316"/>
      <c r="H14" s="3"/>
      <c r="I14" s="662"/>
    </row>
    <row r="15" spans="1:9" ht="15" x14ac:dyDescent="0.4">
      <c r="A15" s="320" t="s">
        <v>77</v>
      </c>
      <c r="B15" s="676">
        <v>8007</v>
      </c>
      <c r="C15" s="676"/>
      <c r="D15" s="322"/>
      <c r="E15" s="322"/>
      <c r="F15" s="323"/>
      <c r="G15" s="316"/>
      <c r="H15" s="3"/>
    </row>
    <row r="16" spans="1:9" ht="15" x14ac:dyDescent="0.4">
      <c r="A16" s="320" t="s">
        <v>185</v>
      </c>
      <c r="B16" s="326">
        <v>12</v>
      </c>
      <c r="C16" s="326">
        <v>12</v>
      </c>
      <c r="D16" s="326">
        <v>12</v>
      </c>
      <c r="E16" s="326"/>
      <c r="F16" s="327"/>
      <c r="G16" s="319"/>
      <c r="H16" s="3"/>
    </row>
    <row r="17" spans="1:9" ht="15.4" x14ac:dyDescent="0.45">
      <c r="A17" s="328" t="s">
        <v>78</v>
      </c>
      <c r="B17" s="690">
        <v>125000</v>
      </c>
      <c r="C17" s="690">
        <v>28320</v>
      </c>
      <c r="D17" s="690">
        <v>17920</v>
      </c>
      <c r="E17" s="690"/>
      <c r="F17" s="691">
        <f>+B17+C17+D17</f>
        <v>171240</v>
      </c>
      <c r="G17" s="316"/>
      <c r="H17" s="3"/>
      <c r="I17" s="662"/>
    </row>
    <row r="18" spans="1:9" ht="15" x14ac:dyDescent="0.4">
      <c r="A18" s="329"/>
      <c r="B18" s="312"/>
      <c r="C18" s="312"/>
      <c r="D18" s="312"/>
      <c r="E18" s="312"/>
      <c r="F18" s="312"/>
      <c r="G18" s="312"/>
      <c r="H18" s="3"/>
    </row>
    <row r="19" spans="1:9" ht="15.4" thickBot="1" x14ac:dyDescent="0.45">
      <c r="A19" s="330" t="s">
        <v>79</v>
      </c>
      <c r="B19" s="331"/>
      <c r="C19" s="331"/>
      <c r="D19" s="331"/>
      <c r="E19" s="312"/>
      <c r="F19" s="312"/>
      <c r="G19" s="312"/>
      <c r="H19" s="3"/>
    </row>
    <row r="20" spans="1:9" ht="30" x14ac:dyDescent="0.4">
      <c r="A20" s="332" t="s">
        <v>80</v>
      </c>
      <c r="B20" s="333" t="s">
        <v>81</v>
      </c>
      <c r="C20" s="334"/>
      <c r="D20" s="335" t="s">
        <v>187</v>
      </c>
      <c r="E20" s="312"/>
      <c r="F20" s="312"/>
      <c r="G20" s="312"/>
      <c r="H20" s="3"/>
    </row>
    <row r="21" spans="1:9" ht="15" x14ac:dyDescent="0.4">
      <c r="A21" s="320"/>
      <c r="B21" s="322"/>
      <c r="C21" s="322"/>
      <c r="D21" s="336"/>
      <c r="E21" s="312"/>
      <c r="F21" s="312"/>
      <c r="G21" s="312"/>
      <c r="H21" s="3"/>
    </row>
    <row r="22" spans="1:9" ht="15" x14ac:dyDescent="0.4">
      <c r="A22" s="320"/>
      <c r="B22" s="322"/>
      <c r="C22" s="322"/>
      <c r="D22" s="337"/>
      <c r="E22" s="312"/>
      <c r="F22" s="312"/>
      <c r="G22" s="312"/>
      <c r="H22" s="3"/>
    </row>
    <row r="23" spans="1:9" ht="15" x14ac:dyDescent="0.4">
      <c r="A23" s="320"/>
      <c r="B23" s="322"/>
      <c r="C23" s="322"/>
      <c r="D23" s="337"/>
      <c r="E23" s="312"/>
      <c r="F23" s="312"/>
      <c r="G23" s="312"/>
      <c r="H23" s="3"/>
    </row>
    <row r="24" spans="1:9" ht="15" x14ac:dyDescent="0.4">
      <c r="A24" s="338" t="s">
        <v>50</v>
      </c>
      <c r="B24" s="339"/>
      <c r="C24" s="339"/>
      <c r="D24" s="340">
        <f>+D21+D22+D23</f>
        <v>0</v>
      </c>
      <c r="E24" s="312"/>
      <c r="F24" s="312"/>
      <c r="G24" s="312"/>
      <c r="H24" s="3"/>
    </row>
    <row r="25" spans="1:9" ht="15" x14ac:dyDescent="0.4">
      <c r="A25" s="341"/>
      <c r="B25" s="327"/>
      <c r="C25" s="342"/>
      <c r="D25" s="342"/>
      <c r="E25" s="312"/>
      <c r="F25" s="312"/>
      <c r="G25" s="312"/>
      <c r="H25" s="3"/>
    </row>
    <row r="26" spans="1:9" ht="15" x14ac:dyDescent="0.4">
      <c r="A26" s="343" t="s">
        <v>189</v>
      </c>
      <c r="B26" s="344"/>
      <c r="C26" s="345"/>
      <c r="D26" s="345"/>
      <c r="E26" s="345"/>
      <c r="F26" s="345"/>
      <c r="G26" s="346"/>
      <c r="H26" s="3"/>
    </row>
    <row r="27" spans="1:9" ht="15.4" thickBot="1" x14ac:dyDescent="0.45">
      <c r="A27" s="347" t="s">
        <v>165</v>
      </c>
      <c r="B27" s="472"/>
      <c r="C27" s="473"/>
      <c r="D27" s="312"/>
      <c r="E27" s="349"/>
      <c r="F27" s="474"/>
      <c r="G27" s="346"/>
      <c r="H27" s="3"/>
    </row>
    <row r="28" spans="1:9" ht="15.4" thickBot="1" x14ac:dyDescent="0.45">
      <c r="A28" s="350" t="s">
        <v>190</v>
      </c>
      <c r="B28" s="475">
        <f>B27</f>
        <v>0</v>
      </c>
      <c r="C28" s="476">
        <f>C27</f>
        <v>0</v>
      </c>
      <c r="D28" s="476">
        <f t="shared" ref="D28:F28" si="2">D27</f>
        <v>0</v>
      </c>
      <c r="E28" s="476">
        <f t="shared" si="2"/>
        <v>0</v>
      </c>
      <c r="F28" s="476">
        <f t="shared" si="2"/>
        <v>0</v>
      </c>
      <c r="G28" s="352"/>
      <c r="H28" s="3"/>
    </row>
    <row r="29" spans="1:9" ht="15" x14ac:dyDescent="0.4">
      <c r="A29" s="312"/>
      <c r="B29" s="312"/>
      <c r="C29" s="312"/>
      <c r="D29" s="312"/>
      <c r="E29" s="312"/>
      <c r="F29" s="312"/>
      <c r="G29" s="312"/>
    </row>
    <row r="30" spans="1:9" ht="15" x14ac:dyDescent="0.4">
      <c r="A30" s="353" t="s">
        <v>191</v>
      </c>
      <c r="B30" s="354"/>
      <c r="C30" s="355"/>
      <c r="D30" s="355"/>
      <c r="E30" s="355"/>
      <c r="F30" s="468"/>
      <c r="G30" s="312"/>
    </row>
    <row r="31" spans="1:9" ht="15.4" thickBot="1" x14ac:dyDescent="0.45">
      <c r="A31" s="347" t="s">
        <v>165</v>
      </c>
      <c r="B31" s="327"/>
      <c r="C31" s="348"/>
      <c r="D31" s="312"/>
      <c r="E31" s="349"/>
      <c r="F31" s="322"/>
      <c r="G31" s="312"/>
    </row>
    <row r="32" spans="1:9" ht="15.4" thickBot="1" x14ac:dyDescent="0.45">
      <c r="A32" s="350" t="s">
        <v>192</v>
      </c>
      <c r="B32" s="351">
        <f>B31</f>
        <v>0</v>
      </c>
      <c r="C32" s="351">
        <f t="shared" ref="C32:F32" si="3">C31</f>
        <v>0</v>
      </c>
      <c r="D32" s="351">
        <f t="shared" si="3"/>
        <v>0</v>
      </c>
      <c r="E32" s="351">
        <f t="shared" si="3"/>
        <v>0</v>
      </c>
      <c r="F32" s="351">
        <f t="shared" si="3"/>
        <v>0</v>
      </c>
      <c r="G32" s="312"/>
    </row>
  </sheetData>
  <mergeCells count="1">
    <mergeCell ref="C1:F1"/>
  </mergeCells>
  <pageMargins left="0.70866141732283472" right="0.70866141732283472" top="0.74803149606299213" bottom="0.74803149606299213" header="0.31496062992125984" footer="0.31496062992125984"/>
  <pageSetup paperSize="9" scale="91" orientation="portrait" r:id="rId1"/>
  <headerFooter>
    <oddHeader>&amp;C&amp;A</oddHead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M61"/>
  <sheetViews>
    <sheetView topLeftCell="A39" workbookViewId="0">
      <selection activeCell="I48" sqref="I48"/>
    </sheetView>
  </sheetViews>
  <sheetFormatPr defaultRowHeight="12.75" x14ac:dyDescent="0.35"/>
  <cols>
    <col min="1" max="1" width="46.19921875" customWidth="1"/>
    <col min="2" max="2" width="18.796875" customWidth="1"/>
    <col min="3" max="3" width="12.796875" customWidth="1"/>
    <col min="4" max="4" width="16.19921875" customWidth="1"/>
    <col min="5" max="5" width="19" bestFit="1" customWidth="1"/>
    <col min="6" max="6" width="18.19921875" customWidth="1"/>
    <col min="7" max="7" width="14.19921875" customWidth="1"/>
    <col min="8" max="8" width="13.796875" customWidth="1"/>
    <col min="9" max="9" width="13.19921875" customWidth="1"/>
    <col min="10" max="10" width="17.46484375" customWidth="1"/>
    <col min="11" max="11" width="9" bestFit="1" customWidth="1"/>
    <col min="12" max="12" width="10.53125" bestFit="1" customWidth="1"/>
  </cols>
  <sheetData>
    <row r="1" spans="1:11" ht="14.25" thickBot="1" x14ac:dyDescent="0.45">
      <c r="A1" s="732" t="s">
        <v>84</v>
      </c>
      <c r="B1" s="732"/>
      <c r="C1" s="732"/>
      <c r="D1" s="732"/>
      <c r="E1" s="733"/>
      <c r="F1" s="733"/>
      <c r="G1" s="733"/>
      <c r="H1" s="75"/>
      <c r="I1" s="75"/>
      <c r="J1" s="75"/>
      <c r="K1" s="76"/>
    </row>
    <row r="2" spans="1:11" ht="14.25" thickBot="1" x14ac:dyDescent="0.45">
      <c r="A2" s="77" t="s">
        <v>195</v>
      </c>
      <c r="B2" s="78"/>
      <c r="C2" s="78"/>
      <c r="D2" s="78"/>
      <c r="E2" s="79"/>
      <c r="F2" s="79"/>
      <c r="G2" s="79"/>
      <c r="H2" s="79"/>
      <c r="I2" s="17"/>
      <c r="J2" s="17"/>
      <c r="K2" s="469"/>
    </row>
    <row r="3" spans="1:11" ht="14.25" thickBot="1" x14ac:dyDescent="0.45">
      <c r="A3" s="92" t="s">
        <v>202</v>
      </c>
      <c r="B3" s="78"/>
      <c r="C3" s="78"/>
      <c r="D3" s="78"/>
      <c r="E3" s="79"/>
      <c r="F3" s="79"/>
      <c r="G3" s="79"/>
      <c r="H3" s="79"/>
      <c r="I3" s="17"/>
      <c r="J3" s="17"/>
      <c r="K3" s="469"/>
    </row>
    <row r="4" spans="1:11" ht="13.9" x14ac:dyDescent="0.4">
      <c r="A4" s="80"/>
      <c r="B4" s="727" t="s">
        <v>197</v>
      </c>
      <c r="C4" s="727" t="s">
        <v>86</v>
      </c>
      <c r="D4" s="727" t="s">
        <v>87</v>
      </c>
      <c r="E4" s="727" t="s">
        <v>198</v>
      </c>
      <c r="F4" s="727" t="s">
        <v>88</v>
      </c>
      <c r="G4" s="727" t="s">
        <v>163</v>
      </c>
      <c r="H4" s="729" t="s">
        <v>89</v>
      </c>
    </row>
    <row r="5" spans="1:11" ht="27.75" x14ac:dyDescent="0.35">
      <c r="A5" s="81" t="s">
        <v>196</v>
      </c>
      <c r="B5" s="728"/>
      <c r="C5" s="728"/>
      <c r="D5" s="728"/>
      <c r="E5" s="728"/>
      <c r="F5" s="728"/>
      <c r="G5" s="728"/>
      <c r="H5" s="730"/>
    </row>
    <row r="6" spans="1:11" ht="14.25" thickBot="1" x14ac:dyDescent="0.4">
      <c r="A6" s="81"/>
      <c r="B6" s="544"/>
      <c r="C6" s="728"/>
      <c r="D6" s="728"/>
      <c r="E6" s="545" t="s">
        <v>90</v>
      </c>
      <c r="F6" s="546"/>
      <c r="G6" s="547"/>
      <c r="H6" s="730"/>
    </row>
    <row r="7" spans="1:11" ht="27" x14ac:dyDescent="0.35">
      <c r="A7" s="539" t="s">
        <v>327</v>
      </c>
      <c r="B7" s="688">
        <v>50</v>
      </c>
      <c r="C7" s="660">
        <v>4</v>
      </c>
      <c r="D7" s="677">
        <v>8440</v>
      </c>
      <c r="E7" s="661">
        <f>D7/B7</f>
        <v>168.8</v>
      </c>
      <c r="F7" s="679">
        <v>17657</v>
      </c>
      <c r="G7" s="549">
        <f>F7/B7</f>
        <v>353.14</v>
      </c>
      <c r="H7" s="663">
        <f>D7+F7</f>
        <v>26097</v>
      </c>
    </row>
    <row r="8" spans="1:11" ht="27" x14ac:dyDescent="0.35">
      <c r="A8" s="532" t="s">
        <v>326</v>
      </c>
      <c r="B8" s="542">
        <v>50</v>
      </c>
      <c r="C8" s="541">
        <v>4</v>
      </c>
      <c r="D8" s="677">
        <v>8440</v>
      </c>
      <c r="E8" s="526">
        <f t="shared" ref="E8:E9" si="0">D8/B8</f>
        <v>168.8</v>
      </c>
      <c r="F8" s="679">
        <v>17657</v>
      </c>
      <c r="G8" s="554">
        <f t="shared" ref="G8:G9" si="1">F8/B8</f>
        <v>353.14</v>
      </c>
      <c r="H8" s="664">
        <f>D8+F8</f>
        <v>26097</v>
      </c>
      <c r="I8" s="5"/>
    </row>
    <row r="9" spans="1:11" ht="27" x14ac:dyDescent="0.35">
      <c r="A9" s="532" t="s">
        <v>325</v>
      </c>
      <c r="B9" s="542">
        <v>50</v>
      </c>
      <c r="C9" s="541">
        <v>4</v>
      </c>
      <c r="D9" s="677">
        <v>8440</v>
      </c>
      <c r="E9" s="526">
        <f t="shared" si="0"/>
        <v>168.8</v>
      </c>
      <c r="F9" s="679">
        <v>17657</v>
      </c>
      <c r="G9" s="554">
        <f t="shared" si="1"/>
        <v>353.14</v>
      </c>
      <c r="H9" s="664">
        <f>D9+F9</f>
        <v>26097</v>
      </c>
    </row>
    <row r="10" spans="1:11" ht="13.5" x14ac:dyDescent="0.35">
      <c r="A10" s="532" t="s">
        <v>320</v>
      </c>
      <c r="B10" s="542">
        <v>2</v>
      </c>
      <c r="C10" s="542">
        <v>2</v>
      </c>
      <c r="D10" s="678">
        <v>1530</v>
      </c>
      <c r="E10" s="82">
        <v>350</v>
      </c>
      <c r="F10" s="680">
        <v>1530</v>
      </c>
      <c r="G10" s="82">
        <v>281</v>
      </c>
      <c r="H10" s="664">
        <f>D10+F10</f>
        <v>3060</v>
      </c>
    </row>
    <row r="11" spans="1:11" ht="13.5" x14ac:dyDescent="0.35">
      <c r="A11" s="532"/>
      <c r="B11" s="542"/>
      <c r="C11" s="542"/>
      <c r="D11" s="478"/>
      <c r="E11" s="82"/>
      <c r="F11" s="479"/>
      <c r="G11" s="82"/>
      <c r="H11" s="480"/>
    </row>
    <row r="12" spans="1:11" ht="13.5" x14ac:dyDescent="0.35">
      <c r="A12" s="532"/>
      <c r="B12" s="542"/>
      <c r="C12" s="542"/>
      <c r="D12" s="478"/>
      <c r="E12" s="82"/>
      <c r="F12" s="479"/>
      <c r="G12" s="82"/>
      <c r="H12" s="480"/>
    </row>
    <row r="13" spans="1:11" ht="13.5" x14ac:dyDescent="0.35">
      <c r="A13" s="532"/>
      <c r="B13" s="542"/>
      <c r="C13" s="542"/>
      <c r="D13" s="478"/>
      <c r="E13" s="82"/>
      <c r="F13" s="479"/>
      <c r="G13" s="82"/>
      <c r="H13" s="480"/>
    </row>
    <row r="14" spans="1:11" ht="13.9" thickBot="1" x14ac:dyDescent="0.4">
      <c r="A14" s="550"/>
      <c r="B14" s="558"/>
      <c r="C14" s="558"/>
      <c r="D14" s="559"/>
      <c r="E14" s="560"/>
      <c r="F14" s="561"/>
      <c r="G14" s="560"/>
      <c r="H14" s="562"/>
    </row>
    <row r="15" spans="1:11" ht="14.25" thickBot="1" x14ac:dyDescent="0.45">
      <c r="A15" s="83" t="s">
        <v>200</v>
      </c>
      <c r="B15" s="548">
        <f>SUM(B7:B14)</f>
        <v>152</v>
      </c>
      <c r="C15" s="548">
        <f t="shared" ref="C15:D15" si="2">SUM(C7:C14)</f>
        <v>14</v>
      </c>
      <c r="D15" s="555">
        <f t="shared" si="2"/>
        <v>26850</v>
      </c>
      <c r="E15" s="548"/>
      <c r="F15" s="556">
        <f>SUM(F7:F14)</f>
        <v>54501</v>
      </c>
      <c r="G15" s="548"/>
      <c r="H15" s="557">
        <f>SUM(H7:H14)</f>
        <v>81351</v>
      </c>
    </row>
    <row r="16" spans="1:11" ht="13.9" thickBot="1" x14ac:dyDescent="0.4">
      <c r="A16" s="75"/>
      <c r="B16" s="75"/>
      <c r="C16" s="75"/>
      <c r="D16" s="75"/>
      <c r="E16" s="75"/>
      <c r="F16" s="75"/>
      <c r="G16" s="75"/>
      <c r="H16" s="75"/>
      <c r="I16" s="75"/>
      <c r="J16" s="75"/>
      <c r="K16" s="75"/>
    </row>
    <row r="17" spans="1:13" ht="14.25" thickBot="1" x14ac:dyDescent="0.45">
      <c r="A17" s="84" t="s">
        <v>207</v>
      </c>
      <c r="B17" s="120"/>
      <c r="C17" s="120"/>
      <c r="D17" s="121"/>
      <c r="E17" s="122"/>
      <c r="F17" s="122"/>
      <c r="G17" s="122"/>
      <c r="H17" s="75"/>
      <c r="I17" s="75"/>
      <c r="J17" s="75"/>
      <c r="K17" s="75"/>
    </row>
    <row r="18" spans="1:13" ht="27.75" x14ac:dyDescent="0.4">
      <c r="A18" s="118" t="s">
        <v>199</v>
      </c>
      <c r="B18" s="119"/>
      <c r="C18" s="85" t="s">
        <v>82</v>
      </c>
      <c r="D18" s="123"/>
      <c r="H18" s="75"/>
      <c r="I18" s="75"/>
      <c r="J18" s="75"/>
      <c r="K18" s="75"/>
      <c r="L18" s="670"/>
      <c r="M18" s="670"/>
    </row>
    <row r="19" spans="1:13" ht="13.5" x14ac:dyDescent="0.35">
      <c r="A19" s="86" t="s">
        <v>166</v>
      </c>
      <c r="B19" s="87" t="s">
        <v>211</v>
      </c>
      <c r="C19" s="88"/>
      <c r="D19" s="124"/>
      <c r="H19" s="75"/>
      <c r="I19" s="75"/>
      <c r="J19" s="75"/>
      <c r="K19" s="75"/>
    </row>
    <row r="20" spans="1:13" ht="13.5" x14ac:dyDescent="0.35">
      <c r="A20" s="86" t="s">
        <v>167</v>
      </c>
      <c r="B20" s="87" t="s">
        <v>211</v>
      </c>
      <c r="C20" s="88"/>
      <c r="D20" s="124"/>
      <c r="H20" s="75"/>
      <c r="I20" s="75"/>
      <c r="J20" s="75"/>
      <c r="K20" s="75"/>
    </row>
    <row r="21" spans="1:13" ht="14.25" thickBot="1" x14ac:dyDescent="0.45">
      <c r="A21" s="89" t="s">
        <v>201</v>
      </c>
      <c r="B21" s="90"/>
      <c r="C21" s="91">
        <f>SUM(C19:C20)</f>
        <v>0</v>
      </c>
      <c r="D21" s="124"/>
      <c r="H21" s="75"/>
      <c r="I21" s="75"/>
      <c r="J21" s="75"/>
      <c r="K21" s="75"/>
    </row>
    <row r="22" spans="1:13" ht="13.9" thickBot="1" x14ac:dyDescent="0.4">
      <c r="A22" s="731"/>
      <c r="B22" s="731"/>
      <c r="C22" s="117"/>
      <c r="D22" s="117"/>
      <c r="E22" s="75"/>
      <c r="F22" s="75"/>
      <c r="G22" s="75"/>
      <c r="H22" s="75"/>
      <c r="I22" s="75"/>
      <c r="J22" s="75"/>
      <c r="K22" s="75"/>
    </row>
    <row r="23" spans="1:13" ht="14.25" thickBot="1" x14ac:dyDescent="0.45">
      <c r="A23" s="138" t="s">
        <v>91</v>
      </c>
      <c r="B23" s="107"/>
      <c r="C23" s="137"/>
      <c r="D23" s="137"/>
      <c r="E23" s="137"/>
      <c r="F23" s="107"/>
      <c r="G23" s="17"/>
      <c r="H23" s="17"/>
      <c r="I23" s="17"/>
      <c r="J23" s="75"/>
      <c r="K23" s="75"/>
    </row>
    <row r="24" spans="1:13" ht="13.9" x14ac:dyDescent="0.4">
      <c r="A24" s="528" t="s">
        <v>203</v>
      </c>
      <c r="B24" s="527" t="s">
        <v>322</v>
      </c>
      <c r="C24" s="527" t="s">
        <v>94</v>
      </c>
      <c r="D24" s="527" t="s">
        <v>85</v>
      </c>
      <c r="E24" s="527" t="s">
        <v>95</v>
      </c>
      <c r="F24" s="530" t="s">
        <v>50</v>
      </c>
      <c r="J24" s="94"/>
      <c r="K24" s="75"/>
    </row>
    <row r="25" spans="1:13" ht="13.5" x14ac:dyDescent="0.35">
      <c r="A25" s="529" t="s">
        <v>313</v>
      </c>
      <c r="B25" s="481"/>
      <c r="C25" s="481"/>
      <c r="D25" s="681">
        <v>2740</v>
      </c>
      <c r="E25" s="681">
        <v>4060</v>
      </c>
      <c r="F25" s="533">
        <f>D25+E25</f>
        <v>6800</v>
      </c>
      <c r="H25" s="670"/>
      <c r="J25" s="96"/>
      <c r="K25" s="75"/>
    </row>
    <row r="26" spans="1:13" ht="13.5" x14ac:dyDescent="0.35">
      <c r="A26" s="529" t="s">
        <v>314</v>
      </c>
      <c r="B26" s="481"/>
      <c r="C26" s="481"/>
      <c r="D26" s="531">
        <v>0</v>
      </c>
      <c r="E26" s="531">
        <v>0</v>
      </c>
      <c r="F26" s="533">
        <f>D26+E26</f>
        <v>0</v>
      </c>
      <c r="J26" s="96"/>
      <c r="K26" s="75"/>
    </row>
    <row r="27" spans="1:13" ht="13.5" x14ac:dyDescent="0.35">
      <c r="A27" s="529" t="s">
        <v>321</v>
      </c>
      <c r="B27" s="481"/>
      <c r="C27" s="481"/>
      <c r="D27" s="531">
        <v>0</v>
      </c>
      <c r="E27" s="531">
        <v>0</v>
      </c>
      <c r="F27" s="533">
        <f>D27+E27</f>
        <v>0</v>
      </c>
      <c r="J27" s="96"/>
      <c r="K27" s="75"/>
    </row>
    <row r="28" spans="1:13" ht="13.5" x14ac:dyDescent="0.35">
      <c r="A28" s="532"/>
      <c r="B28" s="481"/>
      <c r="C28" s="481"/>
      <c r="D28" s="482"/>
      <c r="E28" s="483"/>
      <c r="F28" s="525"/>
      <c r="J28" s="96"/>
      <c r="K28" s="75"/>
    </row>
    <row r="29" spans="1:13" ht="13.5" x14ac:dyDescent="0.35">
      <c r="A29" s="529"/>
      <c r="B29" s="481"/>
      <c r="C29" s="484"/>
      <c r="D29" s="482"/>
      <c r="E29" s="483"/>
      <c r="F29" s="525"/>
      <c r="J29" s="96"/>
      <c r="K29" s="75"/>
    </row>
    <row r="30" spans="1:13" ht="13.5" x14ac:dyDescent="0.35">
      <c r="A30" s="532"/>
      <c r="B30" s="481"/>
      <c r="C30" s="481"/>
      <c r="D30" s="482"/>
      <c r="E30" s="483"/>
      <c r="F30" s="525"/>
      <c r="J30" s="96"/>
      <c r="K30" s="75"/>
    </row>
    <row r="31" spans="1:13" ht="13.5" x14ac:dyDescent="0.35">
      <c r="A31" s="529"/>
      <c r="B31" s="481"/>
      <c r="C31" s="481"/>
      <c r="D31" s="482"/>
      <c r="E31" s="483"/>
      <c r="F31" s="525"/>
      <c r="J31" s="96"/>
      <c r="K31" s="75"/>
    </row>
    <row r="32" spans="1:13" ht="13.5" x14ac:dyDescent="0.35">
      <c r="A32" s="529"/>
      <c r="B32" s="481"/>
      <c r="C32" s="481"/>
      <c r="D32" s="482"/>
      <c r="E32" s="483"/>
      <c r="F32" s="525"/>
      <c r="J32" s="96"/>
      <c r="K32" s="75"/>
    </row>
    <row r="33" spans="1:11" ht="13.5" x14ac:dyDescent="0.35">
      <c r="A33" s="529"/>
      <c r="B33" s="481"/>
      <c r="C33" s="481"/>
      <c r="D33" s="482"/>
      <c r="E33" s="483"/>
      <c r="F33" s="525"/>
      <c r="J33" s="96"/>
      <c r="K33" s="75"/>
    </row>
    <row r="34" spans="1:11" ht="13.5" x14ac:dyDescent="0.35">
      <c r="A34" s="529"/>
      <c r="B34" s="481"/>
      <c r="C34" s="481"/>
      <c r="D34" s="482"/>
      <c r="E34" s="483"/>
      <c r="F34" s="525"/>
      <c r="J34" s="96"/>
      <c r="K34" s="75"/>
    </row>
    <row r="35" spans="1:11" ht="14.25" thickBot="1" x14ac:dyDescent="0.45">
      <c r="A35" s="104" t="s">
        <v>204</v>
      </c>
      <c r="B35" s="105"/>
      <c r="C35" s="105"/>
      <c r="D35" s="534">
        <f>SUM(D25:D34)</f>
        <v>2740</v>
      </c>
      <c r="E35" s="534">
        <f>SUM(E25:E34)</f>
        <v>4060</v>
      </c>
      <c r="F35" s="535">
        <f>SUM(F25:F34)</f>
        <v>6800</v>
      </c>
      <c r="J35" s="96"/>
      <c r="K35" s="75"/>
    </row>
    <row r="36" spans="1:11" ht="13.9" x14ac:dyDescent="0.4">
      <c r="A36" s="143"/>
      <c r="B36" s="17"/>
      <c r="C36" s="17"/>
      <c r="D36" s="17"/>
      <c r="E36" s="17"/>
      <c r="F36" s="17"/>
      <c r="G36" s="139"/>
      <c r="H36" s="139"/>
      <c r="I36" s="139"/>
      <c r="J36" s="75"/>
      <c r="K36" s="75"/>
    </row>
    <row r="37" spans="1:11" ht="14.25" thickBot="1" x14ac:dyDescent="0.45">
      <c r="A37" s="140" t="s">
        <v>96</v>
      </c>
      <c r="B37" s="141"/>
      <c r="C37" s="141"/>
      <c r="D37" s="141"/>
      <c r="E37" s="141"/>
      <c r="F37" s="142"/>
      <c r="H37" s="75"/>
      <c r="I37" s="75"/>
      <c r="J37" s="75"/>
      <c r="K37" s="75"/>
    </row>
    <row r="38" spans="1:11" ht="13.9" x14ac:dyDescent="0.4">
      <c r="A38" s="98" t="s">
        <v>92</v>
      </c>
      <c r="B38" s="99" t="s">
        <v>93</v>
      </c>
      <c r="C38" s="99" t="s">
        <v>97</v>
      </c>
      <c r="D38" s="99" t="s">
        <v>85</v>
      </c>
      <c r="E38" s="99" t="s">
        <v>95</v>
      </c>
      <c r="F38" s="100" t="s">
        <v>82</v>
      </c>
      <c r="H38" s="94"/>
      <c r="I38" s="94"/>
      <c r="J38" s="94"/>
      <c r="K38" s="75"/>
    </row>
    <row r="39" spans="1:11" ht="13.5" x14ac:dyDescent="0.35">
      <c r="A39" s="101"/>
      <c r="B39" s="102"/>
      <c r="C39" s="102"/>
      <c r="D39" s="102"/>
      <c r="E39" s="102"/>
      <c r="F39" s="95">
        <v>0</v>
      </c>
      <c r="H39" s="75"/>
      <c r="I39" s="75"/>
      <c r="J39" s="75"/>
      <c r="K39" s="75"/>
    </row>
    <row r="40" spans="1:11" ht="13.5" x14ac:dyDescent="0.35">
      <c r="A40" s="101"/>
      <c r="B40" s="102"/>
      <c r="C40" s="102"/>
      <c r="D40" s="102"/>
      <c r="E40" s="102"/>
      <c r="F40" s="103">
        <v>0</v>
      </c>
      <c r="H40" s="75"/>
      <c r="I40" s="75"/>
      <c r="J40" s="75"/>
      <c r="K40" s="75"/>
    </row>
    <row r="41" spans="1:11" ht="13.5" x14ac:dyDescent="0.35">
      <c r="A41" s="97" t="s">
        <v>205</v>
      </c>
      <c r="B41" s="97"/>
      <c r="C41" s="97"/>
      <c r="D41" s="97"/>
      <c r="E41" s="97"/>
      <c r="F41" s="106">
        <f>SUM(F39:F40)</f>
        <v>0</v>
      </c>
      <c r="H41" s="75"/>
      <c r="I41" s="75"/>
      <c r="J41" s="75"/>
      <c r="K41" s="75"/>
    </row>
    <row r="42" spans="1:11" ht="13.5" x14ac:dyDescent="0.35">
      <c r="A42" s="17"/>
      <c r="B42" s="17"/>
      <c r="C42" s="17"/>
      <c r="D42" s="17"/>
      <c r="E42" s="17"/>
      <c r="F42" s="17"/>
      <c r="G42" s="125"/>
      <c r="H42" s="75"/>
      <c r="I42" s="75"/>
      <c r="J42" s="75"/>
      <c r="K42" s="75"/>
    </row>
    <row r="43" spans="1:11" ht="13.9" thickBot="1" x14ac:dyDescent="0.4">
      <c r="A43" s="17"/>
      <c r="B43" s="17"/>
      <c r="C43" s="17"/>
      <c r="D43" s="17"/>
      <c r="E43" s="17"/>
      <c r="F43" s="17"/>
      <c r="G43" s="125"/>
      <c r="H43" s="75"/>
      <c r="I43" s="75"/>
      <c r="J43" s="75"/>
      <c r="K43" s="75"/>
    </row>
    <row r="44" spans="1:11" ht="14.25" thickBot="1" x14ac:dyDescent="0.45">
      <c r="A44" s="77" t="s">
        <v>98</v>
      </c>
      <c r="B44" s="107"/>
      <c r="C44" s="137"/>
      <c r="D44" s="137"/>
      <c r="E44" s="137"/>
      <c r="F44" s="107"/>
      <c r="G44" s="17"/>
      <c r="H44" s="17"/>
      <c r="I44" s="17"/>
      <c r="J44" s="75"/>
      <c r="K44" s="75"/>
    </row>
    <row r="45" spans="1:11" ht="14.25" thickBot="1" x14ac:dyDescent="0.45">
      <c r="A45" s="133" t="s">
        <v>99</v>
      </c>
      <c r="B45" s="134"/>
      <c r="C45" s="135"/>
      <c r="D45" s="135"/>
      <c r="E45" s="134"/>
      <c r="F45" s="136"/>
      <c r="J45" s="75"/>
      <c r="K45" s="75"/>
    </row>
    <row r="46" spans="1:11" ht="13.9" x14ac:dyDescent="0.4">
      <c r="A46" s="126"/>
      <c r="B46" s="127" t="s">
        <v>100</v>
      </c>
      <c r="C46" s="127" t="s">
        <v>101</v>
      </c>
      <c r="D46" s="127" t="s">
        <v>85</v>
      </c>
      <c r="E46" s="127" t="s">
        <v>95</v>
      </c>
      <c r="F46" s="128" t="s">
        <v>50</v>
      </c>
      <c r="J46" s="75"/>
      <c r="K46" s="75"/>
    </row>
    <row r="47" spans="1:11" ht="13.5" x14ac:dyDescent="0.35">
      <c r="A47" s="477" t="s">
        <v>323</v>
      </c>
      <c r="B47" s="485"/>
      <c r="C47" s="486"/>
      <c r="D47" s="487">
        <v>1041</v>
      </c>
      <c r="E47" s="487">
        <v>1255</v>
      </c>
      <c r="F47" s="488">
        <f>D47+E47</f>
        <v>2296</v>
      </c>
      <c r="J47" s="75"/>
      <c r="K47" s="75"/>
    </row>
    <row r="48" spans="1:11" ht="13.5" x14ac:dyDescent="0.35">
      <c r="A48" s="477"/>
      <c r="B48" s="485"/>
      <c r="C48" s="486"/>
      <c r="D48" s="487"/>
      <c r="E48" s="487"/>
      <c r="F48" s="488"/>
      <c r="J48" s="75"/>
      <c r="K48" s="75"/>
    </row>
    <row r="49" spans="1:11" ht="13.5" x14ac:dyDescent="0.35">
      <c r="A49" s="481"/>
      <c r="B49" s="485"/>
      <c r="C49" s="486"/>
      <c r="D49" s="487"/>
      <c r="E49" s="487"/>
      <c r="F49" s="488"/>
      <c r="J49" s="75"/>
      <c r="K49" s="75"/>
    </row>
    <row r="50" spans="1:11" ht="13.5" x14ac:dyDescent="0.35">
      <c r="A50" s="481"/>
      <c r="B50" s="485"/>
      <c r="C50" s="486"/>
      <c r="D50" s="487"/>
      <c r="E50" s="487"/>
      <c r="F50" s="488"/>
      <c r="G50" s="129"/>
      <c r="H50" s="16"/>
      <c r="I50" s="16"/>
      <c r="J50" s="75"/>
      <c r="K50" s="75"/>
    </row>
    <row r="51" spans="1:11" ht="13.5" x14ac:dyDescent="0.35">
      <c r="A51" s="481"/>
      <c r="B51" s="485"/>
      <c r="C51" s="486"/>
      <c r="D51" s="487"/>
      <c r="E51" s="487"/>
      <c r="F51" s="488"/>
      <c r="G51" s="129"/>
      <c r="H51" s="16"/>
      <c r="I51" s="16"/>
      <c r="J51" s="75"/>
      <c r="K51" s="75"/>
    </row>
    <row r="52" spans="1:11" ht="13.5" x14ac:dyDescent="0.35">
      <c r="A52" s="481"/>
      <c r="B52" s="485"/>
      <c r="C52" s="486"/>
      <c r="D52" s="487"/>
      <c r="E52" s="487"/>
      <c r="F52" s="488"/>
      <c r="G52" s="130"/>
      <c r="H52" s="125"/>
      <c r="I52" s="125"/>
      <c r="J52" s="75"/>
      <c r="K52" s="75"/>
    </row>
    <row r="53" spans="1:11" ht="14.25" thickBot="1" x14ac:dyDescent="0.45">
      <c r="A53" s="104" t="s">
        <v>206</v>
      </c>
      <c r="B53" s="105"/>
      <c r="C53" s="105"/>
      <c r="D53" s="534">
        <f>SUM(D43:D52)</f>
        <v>1041</v>
      </c>
      <c r="E53" s="534">
        <f>SUM(E43:E52)</f>
        <v>1255</v>
      </c>
      <c r="F53" s="534">
        <f>SUM(F43:F52)</f>
        <v>2296</v>
      </c>
      <c r="G53" s="131"/>
      <c r="H53" s="132"/>
      <c r="I53" s="132"/>
      <c r="J53" s="75"/>
      <c r="K53" s="75"/>
    </row>
    <row r="54" spans="1:11" ht="13.5" x14ac:dyDescent="0.35">
      <c r="A54" s="17"/>
      <c r="B54" s="17"/>
      <c r="C54" s="17"/>
      <c r="D54" s="17"/>
      <c r="E54" s="17"/>
      <c r="F54" s="17"/>
      <c r="G54" s="17"/>
      <c r="H54" s="17"/>
      <c r="I54" s="17"/>
      <c r="J54" s="75"/>
      <c r="K54" s="75"/>
    </row>
    <row r="55" spans="1:11" ht="13.9" x14ac:dyDescent="0.4">
      <c r="A55" s="108" t="s">
        <v>102</v>
      </c>
      <c r="B55" s="109"/>
      <c r="C55" s="110" t="s">
        <v>101</v>
      </c>
      <c r="D55" s="93" t="s">
        <v>85</v>
      </c>
      <c r="E55" s="93" t="s">
        <v>95</v>
      </c>
      <c r="F55" s="93" t="s">
        <v>50</v>
      </c>
      <c r="J55" s="75"/>
      <c r="K55" s="75"/>
    </row>
    <row r="56" spans="1:11" ht="13.5" x14ac:dyDescent="0.35">
      <c r="A56" s="111"/>
      <c r="B56" s="112"/>
      <c r="C56" s="112"/>
      <c r="D56" s="112"/>
      <c r="E56" s="112"/>
      <c r="F56" s="112">
        <f>D56+E56</f>
        <v>0</v>
      </c>
      <c r="G56" s="143"/>
      <c r="H56" s="17"/>
      <c r="I56" s="17"/>
      <c r="J56" s="75"/>
      <c r="K56" s="75"/>
    </row>
    <row r="57" spans="1:11" ht="13.5" x14ac:dyDescent="0.35">
      <c r="A57" s="111"/>
      <c r="B57" s="112"/>
      <c r="C57" s="112"/>
      <c r="D57" s="112"/>
      <c r="E57" s="112"/>
      <c r="F57" s="112">
        <f t="shared" ref="F57:F58" si="3">D57+E57</f>
        <v>0</v>
      </c>
      <c r="G57" s="143"/>
      <c r="H57" s="17"/>
      <c r="I57" s="17"/>
      <c r="J57" s="75"/>
      <c r="K57" s="75"/>
    </row>
    <row r="58" spans="1:11" ht="13.9" thickBot="1" x14ac:dyDescent="0.4">
      <c r="A58" s="111"/>
      <c r="B58" s="112"/>
      <c r="C58" s="112"/>
      <c r="D58" s="112"/>
      <c r="E58" s="112"/>
      <c r="F58" s="112">
        <f t="shared" si="3"/>
        <v>0</v>
      </c>
      <c r="G58" s="143"/>
      <c r="H58" s="17"/>
      <c r="I58" s="17"/>
      <c r="J58" s="75"/>
      <c r="K58" s="75"/>
    </row>
    <row r="59" spans="1:11" ht="14.25" thickBot="1" x14ac:dyDescent="0.45">
      <c r="A59" s="113" t="s">
        <v>103</v>
      </c>
      <c r="B59" s="114"/>
      <c r="C59" s="114"/>
      <c r="D59" s="114">
        <f>SUM(D56:D58)</f>
        <v>0</v>
      </c>
      <c r="E59" s="114">
        <f t="shared" ref="E59:F59" si="4">SUM(E56:E58)</f>
        <v>0</v>
      </c>
      <c r="F59" s="114">
        <f t="shared" si="4"/>
        <v>0</v>
      </c>
      <c r="G59" s="143"/>
      <c r="H59" s="17"/>
      <c r="I59" s="17"/>
      <c r="J59" s="75"/>
      <c r="K59" s="75"/>
    </row>
    <row r="60" spans="1:11" ht="13.9" x14ac:dyDescent="0.4">
      <c r="A60" s="94"/>
      <c r="B60" s="115"/>
      <c r="C60" s="115"/>
      <c r="D60" s="115"/>
      <c r="E60" s="115"/>
      <c r="F60" s="115"/>
      <c r="G60" s="116"/>
      <c r="H60" s="94"/>
      <c r="I60" s="94"/>
      <c r="J60" s="94"/>
      <c r="K60" s="75"/>
    </row>
    <row r="61" spans="1:11" ht="13.9" x14ac:dyDescent="0.4">
      <c r="A61" s="94"/>
      <c r="B61" s="115"/>
      <c r="C61" s="115"/>
      <c r="D61" s="115"/>
      <c r="E61" s="115"/>
      <c r="F61" s="115"/>
      <c r="G61" s="116"/>
      <c r="H61" s="94"/>
      <c r="I61" s="94"/>
      <c r="J61" s="94"/>
      <c r="K61" s="75"/>
    </row>
  </sheetData>
  <mergeCells count="9">
    <mergeCell ref="F4:F5"/>
    <mergeCell ref="H4:H6"/>
    <mergeCell ref="A22:B22"/>
    <mergeCell ref="A1:G1"/>
    <mergeCell ref="B4:B5"/>
    <mergeCell ref="E4:E5"/>
    <mergeCell ref="G4:G5"/>
    <mergeCell ref="C4:C6"/>
    <mergeCell ref="D4:D6"/>
  </mergeCells>
  <pageMargins left="0.70866141732283472" right="0.70866141732283472" top="0.74803149606299213" bottom="0.74803149606299213" header="0.31496062992125984" footer="0.31496062992125984"/>
  <pageSetup paperSize="9" scale="61" orientation="portrait" r:id="rId1"/>
  <headerFooter>
    <oddHeader>&amp;C&amp;A</oddHeader>
  </headerFooter>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G33"/>
  <sheetViews>
    <sheetView workbookViewId="0">
      <selection activeCell="K22" sqref="K22"/>
    </sheetView>
  </sheetViews>
  <sheetFormatPr defaultRowHeight="12.75" x14ac:dyDescent="0.35"/>
  <cols>
    <col min="1" max="1" width="42.19921875" customWidth="1"/>
    <col min="2" max="2" width="12.796875" customWidth="1"/>
    <col min="3" max="3" width="14.53125" customWidth="1"/>
    <col min="4" max="4" width="13.19921875" customWidth="1"/>
    <col min="5" max="5" width="15.53125" customWidth="1"/>
  </cols>
  <sheetData>
    <row r="1" spans="1:7" ht="15" x14ac:dyDescent="0.4">
      <c r="A1" s="144"/>
      <c r="B1" s="739"/>
      <c r="C1" s="739"/>
      <c r="D1" s="739"/>
      <c r="E1" s="739"/>
      <c r="F1" s="145"/>
      <c r="G1" s="146"/>
    </row>
    <row r="2" spans="1:7" ht="18" thickBot="1" x14ac:dyDescent="0.55000000000000004">
      <c r="A2" s="147" t="s">
        <v>104</v>
      </c>
      <c r="B2" s="148"/>
      <c r="C2" s="148"/>
      <c r="D2" s="149"/>
      <c r="E2" s="147"/>
      <c r="F2" s="160"/>
      <c r="G2" s="159"/>
    </row>
    <row r="3" spans="1:7" ht="32.200000000000003" customHeight="1" x14ac:dyDescent="0.5">
      <c r="A3" s="357" t="s">
        <v>242</v>
      </c>
      <c r="B3" s="737" t="s">
        <v>217</v>
      </c>
      <c r="C3" s="738"/>
      <c r="D3" s="740" t="s">
        <v>86</v>
      </c>
      <c r="E3" s="358"/>
    </row>
    <row r="4" spans="1:7" ht="18" thickBot="1" x14ac:dyDescent="0.55000000000000004">
      <c r="A4" s="359"/>
      <c r="B4" s="360" t="s">
        <v>218</v>
      </c>
      <c r="C4" s="360" t="s">
        <v>106</v>
      </c>
      <c r="D4" s="741"/>
      <c r="E4" s="361" t="s">
        <v>89</v>
      </c>
    </row>
    <row r="5" spans="1:7" ht="28.15" x14ac:dyDescent="0.5">
      <c r="A5" s="539" t="s">
        <v>327</v>
      </c>
      <c r="B5" s="363">
        <v>520</v>
      </c>
      <c r="C5" s="363">
        <v>520</v>
      </c>
      <c r="D5" s="364">
        <v>5</v>
      </c>
      <c r="E5" s="540">
        <f>(B5+C5)*D5</f>
        <v>5200</v>
      </c>
    </row>
    <row r="6" spans="1:7" ht="28.15" x14ac:dyDescent="0.5">
      <c r="A6" s="532" t="s">
        <v>326</v>
      </c>
      <c r="B6" s="363">
        <v>520</v>
      </c>
      <c r="C6" s="363">
        <v>520</v>
      </c>
      <c r="D6" s="368">
        <v>5</v>
      </c>
      <c r="E6" s="540">
        <f>(B6+C6)*D6</f>
        <v>5200</v>
      </c>
    </row>
    <row r="7" spans="1:7" ht="28.15" x14ac:dyDescent="0.5">
      <c r="A7" s="532" t="s">
        <v>325</v>
      </c>
      <c r="B7" s="363">
        <v>520</v>
      </c>
      <c r="C7" s="363">
        <v>520</v>
      </c>
      <c r="D7" s="368">
        <v>5</v>
      </c>
      <c r="E7" s="540">
        <f>(B7+C7)*D7</f>
        <v>5200</v>
      </c>
    </row>
    <row r="8" spans="1:7" ht="28.5" thickBot="1" x14ac:dyDescent="0.55000000000000004">
      <c r="A8" s="659" t="s">
        <v>328</v>
      </c>
      <c r="B8" s="536"/>
      <c r="C8" s="372">
        <v>115</v>
      </c>
      <c r="D8" s="373">
        <v>12</v>
      </c>
      <c r="E8" s="537">
        <f>(B8+C8)*D8</f>
        <v>1380</v>
      </c>
    </row>
    <row r="9" spans="1:7" ht="18" thickBot="1" x14ac:dyDescent="0.55000000000000004">
      <c r="A9" s="374" t="s">
        <v>245</v>
      </c>
      <c r="B9" s="375"/>
      <c r="C9" s="376"/>
      <c r="D9" s="377"/>
      <c r="E9" s="538">
        <f>SUM(E5:E8)</f>
        <v>16980</v>
      </c>
    </row>
    <row r="10" spans="1:7" ht="18" thickBot="1" x14ac:dyDescent="0.55000000000000004">
      <c r="A10" s="379"/>
      <c r="B10" s="379"/>
      <c r="C10" s="379"/>
      <c r="D10" s="736"/>
      <c r="E10" s="736"/>
      <c r="F10" s="154"/>
      <c r="G10" s="155"/>
    </row>
    <row r="11" spans="1:7" ht="35.25" x14ac:dyDescent="0.5">
      <c r="A11" s="380" t="s">
        <v>249</v>
      </c>
      <c r="B11" s="734" t="s">
        <v>217</v>
      </c>
      <c r="C11" s="735"/>
      <c r="D11" s="381" t="s">
        <v>86</v>
      </c>
      <c r="E11" s="382" t="s">
        <v>89</v>
      </c>
      <c r="F11" s="154"/>
      <c r="G11" s="155"/>
    </row>
    <row r="12" spans="1:7" ht="17.649999999999999" x14ac:dyDescent="0.5">
      <c r="A12" s="383"/>
      <c r="B12" s="384" t="s">
        <v>105</v>
      </c>
      <c r="C12" s="385" t="s">
        <v>243</v>
      </c>
      <c r="D12" s="386"/>
      <c r="E12" s="387"/>
      <c r="F12" s="154"/>
      <c r="G12" s="155"/>
    </row>
    <row r="13" spans="1:7" ht="15.7" customHeight="1" x14ac:dyDescent="0.5">
      <c r="A13" s="362" t="s">
        <v>213</v>
      </c>
      <c r="B13" s="363">
        <v>0</v>
      </c>
      <c r="C13" s="363"/>
      <c r="D13" s="364"/>
      <c r="E13" s="365">
        <f>(B13+C13)*D13</f>
        <v>0</v>
      </c>
      <c r="F13" s="154"/>
      <c r="G13" s="155"/>
    </row>
    <row r="14" spans="1:7" ht="15.7" customHeight="1" x14ac:dyDescent="0.5">
      <c r="A14" s="366" t="s">
        <v>214</v>
      </c>
      <c r="B14" s="367">
        <v>0</v>
      </c>
      <c r="C14" s="367"/>
      <c r="D14" s="368"/>
      <c r="E14" s="365">
        <f>(B14+C14)*D14</f>
        <v>0</v>
      </c>
      <c r="F14" s="154"/>
      <c r="G14" s="155"/>
    </row>
    <row r="15" spans="1:7" ht="15.7" customHeight="1" x14ac:dyDescent="0.5">
      <c r="A15" s="369" t="s">
        <v>215</v>
      </c>
      <c r="B15" s="367">
        <v>0</v>
      </c>
      <c r="C15" s="367"/>
      <c r="D15" s="368"/>
      <c r="E15" s="365">
        <f>(B15+C15)*D15</f>
        <v>0</v>
      </c>
      <c r="F15" s="154"/>
      <c r="G15" s="155"/>
    </row>
    <row r="16" spans="1:7" ht="18" thickBot="1" x14ac:dyDescent="0.55000000000000004">
      <c r="A16" s="370" t="s">
        <v>226</v>
      </c>
      <c r="B16" s="371">
        <v>0</v>
      </c>
      <c r="C16" s="372"/>
      <c r="D16" s="373"/>
      <c r="E16" s="365">
        <f>(B16+C16)*D16</f>
        <v>0</v>
      </c>
      <c r="F16" s="154"/>
      <c r="G16" s="155"/>
    </row>
    <row r="17" spans="1:7" ht="18" thickBot="1" x14ac:dyDescent="0.55000000000000004">
      <c r="A17" s="374" t="s">
        <v>246</v>
      </c>
      <c r="B17" s="375"/>
      <c r="C17" s="376"/>
      <c r="D17" s="377"/>
      <c r="E17" s="378">
        <f>SUM(E13:E16)</f>
        <v>0</v>
      </c>
      <c r="F17" s="154"/>
      <c r="G17" s="155"/>
    </row>
    <row r="18" spans="1:7" ht="18" thickBot="1" x14ac:dyDescent="0.55000000000000004">
      <c r="A18" s="379"/>
      <c r="B18" s="379"/>
      <c r="C18" s="379"/>
      <c r="D18" s="388"/>
      <c r="E18" s="388"/>
      <c r="F18" s="154"/>
      <c r="G18" s="155"/>
    </row>
    <row r="19" spans="1:7" ht="35.65" thickBot="1" x14ac:dyDescent="0.55000000000000004">
      <c r="A19" s="389" t="s">
        <v>244</v>
      </c>
      <c r="B19" s="390" t="s">
        <v>107</v>
      </c>
      <c r="C19" s="390" t="s">
        <v>108</v>
      </c>
      <c r="D19" s="391" t="s">
        <v>50</v>
      </c>
      <c r="E19" s="160"/>
      <c r="F19" s="157"/>
      <c r="G19" s="155"/>
    </row>
    <row r="20" spans="1:7" ht="28.15" x14ac:dyDescent="0.5">
      <c r="A20" s="539" t="s">
        <v>327</v>
      </c>
      <c r="B20" s="392">
        <v>4</v>
      </c>
      <c r="C20" s="682">
        <v>2142</v>
      </c>
      <c r="D20" s="393">
        <f>B20*C20</f>
        <v>8568</v>
      </c>
      <c r="E20" s="160"/>
      <c r="F20" s="157"/>
      <c r="G20" s="155"/>
    </row>
    <row r="21" spans="1:7" ht="28.15" x14ac:dyDescent="0.5">
      <c r="A21" s="532" t="s">
        <v>326</v>
      </c>
      <c r="B21" s="392">
        <v>4</v>
      </c>
      <c r="C21" s="682">
        <v>2142</v>
      </c>
      <c r="D21" s="393">
        <f>B21*C21</f>
        <v>8568</v>
      </c>
      <c r="E21" s="160"/>
      <c r="F21" s="157"/>
      <c r="G21" s="155"/>
    </row>
    <row r="22" spans="1:7" ht="28.15" x14ac:dyDescent="0.5">
      <c r="A22" s="532" t="s">
        <v>325</v>
      </c>
      <c r="B22" s="392">
        <v>4</v>
      </c>
      <c r="C22" s="682">
        <v>2142</v>
      </c>
      <c r="D22" s="393">
        <f>B22*C22</f>
        <v>8568</v>
      </c>
      <c r="E22" s="160"/>
      <c r="F22" s="157"/>
      <c r="G22" s="155"/>
    </row>
    <row r="23" spans="1:7" ht="28.5" thickBot="1" x14ac:dyDescent="0.55000000000000004">
      <c r="A23" s="659" t="s">
        <v>319</v>
      </c>
      <c r="B23" s="392">
        <v>4</v>
      </c>
      <c r="C23" s="682">
        <v>120</v>
      </c>
      <c r="D23" s="393">
        <f>C23*B23</f>
        <v>480</v>
      </c>
      <c r="E23" s="160"/>
      <c r="F23" s="157"/>
      <c r="G23" s="155"/>
    </row>
    <row r="24" spans="1:7" ht="18" thickBot="1" x14ac:dyDescent="0.55000000000000004">
      <c r="A24" s="374" t="s">
        <v>247</v>
      </c>
      <c r="B24" s="394"/>
      <c r="C24" s="394"/>
      <c r="D24" s="395">
        <f>SUM(D20:D23)</f>
        <v>26184</v>
      </c>
      <c r="E24" s="379"/>
      <c r="F24" s="155"/>
      <c r="G24" s="155"/>
    </row>
    <row r="25" spans="1:7" ht="17.649999999999999" thickBot="1" x14ac:dyDescent="0.5">
      <c r="A25" s="356"/>
      <c r="B25" s="356"/>
      <c r="C25" s="356"/>
      <c r="D25" s="356"/>
      <c r="E25" s="356"/>
    </row>
    <row r="26" spans="1:7" ht="35.25" x14ac:dyDescent="0.45">
      <c r="A26" s="396" t="s">
        <v>250</v>
      </c>
      <c r="B26" s="397" t="s">
        <v>107</v>
      </c>
      <c r="C26" s="397" t="s">
        <v>108</v>
      </c>
      <c r="D26" s="398" t="s">
        <v>50</v>
      </c>
      <c r="E26" s="356"/>
    </row>
    <row r="27" spans="1:7" ht="17.649999999999999" x14ac:dyDescent="0.5">
      <c r="A27" s="362" t="s">
        <v>213</v>
      </c>
      <c r="B27" s="364"/>
      <c r="C27" s="399"/>
      <c r="D27" s="400">
        <f>C27*B27</f>
        <v>0</v>
      </c>
      <c r="E27" s="356"/>
    </row>
    <row r="28" spans="1:7" ht="17.649999999999999" x14ac:dyDescent="0.5">
      <c r="A28" s="366" t="s">
        <v>214</v>
      </c>
      <c r="B28" s="364"/>
      <c r="C28" s="399"/>
      <c r="D28" s="400">
        <f>C28*B28</f>
        <v>0</v>
      </c>
      <c r="E28" s="356"/>
    </row>
    <row r="29" spans="1:7" ht="17.649999999999999" x14ac:dyDescent="0.5">
      <c r="A29" s="369" t="s">
        <v>216</v>
      </c>
      <c r="B29" s="364"/>
      <c r="C29" s="399"/>
      <c r="D29" s="400">
        <f>C29*B29</f>
        <v>0</v>
      </c>
      <c r="E29" s="356"/>
    </row>
    <row r="30" spans="1:7" ht="17.649999999999999" x14ac:dyDescent="0.5">
      <c r="A30" s="370" t="s">
        <v>226</v>
      </c>
      <c r="B30" s="364"/>
      <c r="C30" s="399"/>
      <c r="D30" s="400">
        <f>C30*B30</f>
        <v>0</v>
      </c>
      <c r="E30" s="356"/>
    </row>
    <row r="31" spans="1:7" ht="18" thickBot="1" x14ac:dyDescent="0.55000000000000004">
      <c r="A31" s="362" t="s">
        <v>213</v>
      </c>
      <c r="B31" s="401"/>
      <c r="C31" s="402"/>
      <c r="D31" s="400">
        <f>C31*B31</f>
        <v>0</v>
      </c>
      <c r="E31" s="356"/>
    </row>
    <row r="32" spans="1:7" ht="18" thickBot="1" x14ac:dyDescent="0.55000000000000004">
      <c r="A32" s="374" t="s">
        <v>248</v>
      </c>
      <c r="B32" s="394"/>
      <c r="C32" s="394"/>
      <c r="D32" s="395">
        <f>SUM(D27:D31)</f>
        <v>0</v>
      </c>
      <c r="E32" s="356"/>
    </row>
    <row r="33" spans="1:5" ht="17.25" x14ac:dyDescent="0.45">
      <c r="A33" s="356"/>
      <c r="B33" s="356"/>
      <c r="C33" s="356"/>
      <c r="D33" s="356"/>
      <c r="E33" s="356"/>
    </row>
  </sheetData>
  <mergeCells count="5">
    <mergeCell ref="B11:C11"/>
    <mergeCell ref="D10:E10"/>
    <mergeCell ref="B3:C3"/>
    <mergeCell ref="B1:E1"/>
    <mergeCell ref="D3:D4"/>
  </mergeCells>
  <pageMargins left="0.70866141732283472" right="0.70866141732283472" top="0.74803149606299213" bottom="0.74803149606299213" header="0.31496062992125984" footer="0.31496062992125984"/>
  <pageSetup paperSize="9" scale="84" orientation="portrait" r:id="rId1"/>
  <headerFooter>
    <oddHeader>&amp;C&amp;A</oddHead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D23"/>
  <sheetViews>
    <sheetView workbookViewId="0">
      <selection activeCell="H15" sqref="H15"/>
    </sheetView>
  </sheetViews>
  <sheetFormatPr defaultRowHeight="12.75" x14ac:dyDescent="0.35"/>
  <cols>
    <col min="1" max="1" width="54.53125" bestFit="1" customWidth="1"/>
    <col min="2" max="2" width="9.796875" customWidth="1"/>
    <col min="3" max="3" width="9" bestFit="1" customWidth="1"/>
    <col min="4" max="4" width="11.19921875" customWidth="1"/>
  </cols>
  <sheetData>
    <row r="1" spans="1:4" ht="18" thickBot="1" x14ac:dyDescent="0.55000000000000004">
      <c r="A1" s="160" t="s">
        <v>109</v>
      </c>
      <c r="B1" s="162"/>
      <c r="C1" s="162"/>
      <c r="D1" s="162"/>
    </row>
    <row r="2" spans="1:4" ht="20.65" thickBot="1" x14ac:dyDescent="0.45">
      <c r="A2" s="163" t="s">
        <v>251</v>
      </c>
      <c r="B2" s="165" t="s">
        <v>110</v>
      </c>
      <c r="C2" s="165" t="s">
        <v>111</v>
      </c>
      <c r="D2" s="166" t="s">
        <v>89</v>
      </c>
    </row>
    <row r="3" spans="1:4" x14ac:dyDescent="0.35">
      <c r="A3" s="167" t="s">
        <v>219</v>
      </c>
      <c r="B3" s="168"/>
      <c r="C3" s="169"/>
      <c r="D3" s="170">
        <v>230</v>
      </c>
    </row>
    <row r="4" spans="1:4" ht="25.9" thickBot="1" x14ac:dyDescent="0.4">
      <c r="A4" s="151" t="s">
        <v>220</v>
      </c>
      <c r="B4" s="171">
        <v>0</v>
      </c>
      <c r="C4" s="172"/>
      <c r="D4" s="170">
        <f>C4*B4</f>
        <v>0</v>
      </c>
    </row>
    <row r="5" spans="1:4" ht="13.15" thickBot="1" x14ac:dyDescent="0.4">
      <c r="A5" s="153" t="s">
        <v>252</v>
      </c>
      <c r="B5" s="173"/>
      <c r="C5" s="173"/>
      <c r="D5" s="174">
        <f>SUM(D3:D4)</f>
        <v>230</v>
      </c>
    </row>
    <row r="6" spans="1:4" ht="13.15" thickBot="1" x14ac:dyDescent="0.4">
      <c r="A6" s="175"/>
      <c r="B6" s="157"/>
      <c r="C6" s="157"/>
      <c r="D6" s="157"/>
    </row>
    <row r="7" spans="1:4" ht="21.4" thickBot="1" x14ac:dyDescent="0.45">
      <c r="A7" s="403" t="s">
        <v>253</v>
      </c>
      <c r="B7" s="404" t="s">
        <v>110</v>
      </c>
      <c r="C7" s="405" t="s">
        <v>111</v>
      </c>
      <c r="D7" s="406" t="s">
        <v>89</v>
      </c>
    </row>
    <row r="8" spans="1:4" x14ac:dyDescent="0.35">
      <c r="A8" s="167" t="s">
        <v>219</v>
      </c>
      <c r="B8" s="168"/>
      <c r="C8" s="169"/>
      <c r="D8" s="170">
        <f>C8*B8</f>
        <v>0</v>
      </c>
    </row>
    <row r="9" spans="1:4" ht="25.9" thickBot="1" x14ac:dyDescent="0.4">
      <c r="A9" s="151" t="s">
        <v>220</v>
      </c>
      <c r="B9" s="171">
        <v>0</v>
      </c>
      <c r="C9" s="172"/>
      <c r="D9" s="170">
        <f>C9*B9</f>
        <v>0</v>
      </c>
    </row>
    <row r="10" spans="1:4" ht="13.15" thickBot="1" x14ac:dyDescent="0.4">
      <c r="A10" s="153" t="s">
        <v>254</v>
      </c>
      <c r="B10" s="173"/>
      <c r="C10" s="173"/>
      <c r="D10" s="174">
        <f>SUM(D8:D9)</f>
        <v>0</v>
      </c>
    </row>
    <row r="12" spans="1:4" ht="13.15" thickBot="1" x14ac:dyDescent="0.4"/>
    <row r="13" spans="1:4" ht="21.4" thickBot="1" x14ac:dyDescent="0.45">
      <c r="A13" s="163" t="s">
        <v>255</v>
      </c>
      <c r="B13" s="164" t="s">
        <v>110</v>
      </c>
      <c r="C13" s="176" t="s">
        <v>221</v>
      </c>
      <c r="D13" s="177" t="s">
        <v>89</v>
      </c>
    </row>
    <row r="14" spans="1:4" x14ac:dyDescent="0.35">
      <c r="A14" s="150" t="s">
        <v>112</v>
      </c>
      <c r="B14" s="168">
        <v>1</v>
      </c>
      <c r="C14" s="178">
        <v>520</v>
      </c>
      <c r="D14" s="179">
        <f>C14*B14</f>
        <v>520</v>
      </c>
    </row>
    <row r="15" spans="1:4" x14ac:dyDescent="0.35">
      <c r="A15" s="180" t="s">
        <v>113</v>
      </c>
      <c r="B15" s="171">
        <v>12</v>
      </c>
      <c r="C15" s="161">
        <v>10</v>
      </c>
      <c r="D15" s="179">
        <f>C15*B15</f>
        <v>120</v>
      </c>
    </row>
    <row r="16" spans="1:4" ht="13.15" thickBot="1" x14ac:dyDescent="0.4">
      <c r="A16" s="152" t="s">
        <v>114</v>
      </c>
      <c r="B16" s="181">
        <v>1</v>
      </c>
      <c r="C16" s="182">
        <v>260</v>
      </c>
      <c r="D16" s="179">
        <f>B16*C16</f>
        <v>260</v>
      </c>
    </row>
    <row r="17" spans="1:4" ht="13.15" thickBot="1" x14ac:dyDescent="0.4">
      <c r="A17" s="183" t="s">
        <v>256</v>
      </c>
      <c r="B17" s="173"/>
      <c r="C17" s="184"/>
      <c r="D17" s="185">
        <f>SUM(D14:D16)</f>
        <v>900</v>
      </c>
    </row>
    <row r="18" spans="1:4" ht="13.15" thickBot="1" x14ac:dyDescent="0.4"/>
    <row r="19" spans="1:4" ht="21.4" thickBot="1" x14ac:dyDescent="0.45">
      <c r="A19" s="403" t="s">
        <v>257</v>
      </c>
      <c r="B19" s="404" t="s">
        <v>110</v>
      </c>
      <c r="C19" s="407" t="s">
        <v>221</v>
      </c>
      <c r="D19" s="408" t="s">
        <v>89</v>
      </c>
    </row>
    <row r="20" spans="1:4" x14ac:dyDescent="0.35">
      <c r="A20" s="150" t="s">
        <v>112</v>
      </c>
      <c r="B20" s="168"/>
      <c r="C20" s="178"/>
      <c r="D20" s="179">
        <f>C20*B20</f>
        <v>0</v>
      </c>
    </row>
    <row r="21" spans="1:4" x14ac:dyDescent="0.35">
      <c r="A21" s="180" t="s">
        <v>113</v>
      </c>
      <c r="B21" s="171"/>
      <c r="C21" s="161"/>
      <c r="D21" s="179">
        <f>C21*B21</f>
        <v>0</v>
      </c>
    </row>
    <row r="22" spans="1:4" ht="13.15" thickBot="1" x14ac:dyDescent="0.4">
      <c r="A22" s="152" t="s">
        <v>114</v>
      </c>
      <c r="B22" s="181"/>
      <c r="C22" s="182"/>
      <c r="D22" s="179">
        <f>B22*C22</f>
        <v>0</v>
      </c>
    </row>
    <row r="23" spans="1:4" ht="13.15" thickBot="1" x14ac:dyDescent="0.4">
      <c r="A23" s="183" t="s">
        <v>258</v>
      </c>
      <c r="B23" s="173"/>
      <c r="C23" s="184"/>
      <c r="D23" s="185">
        <f>SUM(D20:D22)</f>
        <v>0</v>
      </c>
    </row>
  </sheetData>
  <pageMargins left="0.70866141732283472" right="0.70866141732283472" top="0.74803149606299213" bottom="0.74803149606299213" header="0.31496062992125984" footer="0.31496062992125984"/>
  <pageSetup paperSize="9" orientation="portrait" r:id="rId1"/>
  <headerFooter>
    <oddHeader>&amp;C&amp;A</oddHead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H85"/>
  <sheetViews>
    <sheetView workbookViewId="0">
      <selection activeCell="H19" sqref="H19"/>
    </sheetView>
  </sheetViews>
  <sheetFormatPr defaultRowHeight="12.75" x14ac:dyDescent="0.35"/>
  <cols>
    <col min="1" max="1" width="40" bestFit="1" customWidth="1"/>
    <col min="2" max="2" width="19.19921875" customWidth="1"/>
    <col min="4" max="4" width="8.796875" bestFit="1" customWidth="1"/>
    <col min="5" max="5" width="17.53125" customWidth="1"/>
  </cols>
  <sheetData>
    <row r="1" spans="1:6" ht="18" thickBot="1" x14ac:dyDescent="0.55000000000000004">
      <c r="A1" s="744" t="s">
        <v>259</v>
      </c>
      <c r="B1" s="744"/>
      <c r="C1" s="745"/>
      <c r="D1" s="745"/>
      <c r="E1" s="186"/>
      <c r="F1" s="156"/>
    </row>
    <row r="2" spans="1:6" ht="15.4" thickBot="1" x14ac:dyDescent="0.45">
      <c r="A2" s="746" t="s">
        <v>260</v>
      </c>
      <c r="B2" s="747"/>
      <c r="C2" s="187"/>
      <c r="D2" s="188"/>
      <c r="E2" s="189"/>
      <c r="F2" s="156"/>
    </row>
    <row r="3" spans="1:6" ht="38.65" thickBot="1" x14ac:dyDescent="0.4">
      <c r="A3" s="260" t="s">
        <v>115</v>
      </c>
      <c r="B3" s="261" t="s">
        <v>116</v>
      </c>
      <c r="C3" s="261" t="s">
        <v>222</v>
      </c>
      <c r="D3" s="261" t="s">
        <v>117</v>
      </c>
      <c r="E3" s="262" t="s">
        <v>118</v>
      </c>
      <c r="F3" s="156"/>
    </row>
    <row r="4" spans="1:6" ht="13.15" thickBot="1" x14ac:dyDescent="0.4">
      <c r="A4" s="489">
        <v>0</v>
      </c>
      <c r="B4" s="192"/>
      <c r="C4" s="668">
        <f>A4*B4</f>
        <v>0</v>
      </c>
      <c r="D4" s="669">
        <v>12</v>
      </c>
      <c r="E4" s="194">
        <v>3838</v>
      </c>
      <c r="F4" s="156"/>
    </row>
    <row r="5" spans="1:6" ht="13.15" thickBot="1" x14ac:dyDescent="0.4">
      <c r="A5" s="272" t="s">
        <v>261</v>
      </c>
      <c r="B5" s="195"/>
      <c r="C5" s="195"/>
      <c r="D5" s="195"/>
      <c r="E5" s="250">
        <f>E4</f>
        <v>3838</v>
      </c>
      <c r="F5" s="156"/>
    </row>
    <row r="6" spans="1:6" ht="13.15" thickBot="1" x14ac:dyDescent="0.4">
      <c r="A6" s="252"/>
      <c r="B6" s="196"/>
      <c r="C6" s="196"/>
      <c r="D6" s="196"/>
      <c r="E6" s="259"/>
      <c r="F6" s="156"/>
    </row>
    <row r="7" spans="1:6" ht="15.4" thickBot="1" x14ac:dyDescent="0.45">
      <c r="A7" s="403" t="s">
        <v>262</v>
      </c>
      <c r="B7" s="409"/>
      <c r="C7" s="410"/>
      <c r="D7" s="411"/>
      <c r="E7" s="412"/>
      <c r="F7" s="156"/>
    </row>
    <row r="8" spans="1:6" ht="38.65" thickBot="1" x14ac:dyDescent="0.4">
      <c r="A8" s="260" t="s">
        <v>115</v>
      </c>
      <c r="B8" s="261" t="s">
        <v>116</v>
      </c>
      <c r="C8" s="261" t="s">
        <v>222</v>
      </c>
      <c r="D8" s="261" t="s">
        <v>117</v>
      </c>
      <c r="E8" s="262" t="s">
        <v>118</v>
      </c>
      <c r="F8" s="156"/>
    </row>
    <row r="9" spans="1:6" ht="13.15" thickBot="1" x14ac:dyDescent="0.4">
      <c r="A9" s="190"/>
      <c r="B9" s="192"/>
      <c r="C9" s="193">
        <f>A9*B9</f>
        <v>0</v>
      </c>
      <c r="D9" s="191"/>
      <c r="E9" s="194">
        <f>C9*D9</f>
        <v>0</v>
      </c>
      <c r="F9" s="156"/>
    </row>
    <row r="10" spans="1:6" ht="13.15" thickBot="1" x14ac:dyDescent="0.4">
      <c r="A10" s="272" t="s">
        <v>263</v>
      </c>
      <c r="B10" s="195"/>
      <c r="C10" s="195"/>
      <c r="D10" s="195"/>
      <c r="E10" s="250">
        <f>E9</f>
        <v>0</v>
      </c>
      <c r="F10" s="156"/>
    </row>
    <row r="11" spans="1:6" x14ac:dyDescent="0.35">
      <c r="A11" s="252"/>
      <c r="B11" s="196"/>
      <c r="C11" s="196"/>
      <c r="D11" s="196"/>
      <c r="E11" s="259"/>
      <c r="F11" s="156"/>
    </row>
    <row r="12" spans="1:6" ht="13.15" thickBot="1" x14ac:dyDescent="0.4">
      <c r="A12" s="155"/>
      <c r="B12" s="155"/>
      <c r="C12" s="155"/>
      <c r="D12" s="155"/>
      <c r="E12" s="196"/>
      <c r="F12" s="156"/>
    </row>
    <row r="13" spans="1:6" ht="15.4" thickBot="1" x14ac:dyDescent="0.45">
      <c r="A13" s="197" t="s">
        <v>264</v>
      </c>
      <c r="B13" s="198"/>
      <c r="C13" s="199"/>
      <c r="D13" s="189"/>
      <c r="E13" s="200"/>
      <c r="F13" s="156"/>
    </row>
    <row r="14" spans="1:6" ht="51.4" thickBot="1" x14ac:dyDescent="0.4">
      <c r="A14" s="260" t="s">
        <v>119</v>
      </c>
      <c r="B14" s="261" t="s">
        <v>120</v>
      </c>
      <c r="C14" s="261" t="s">
        <v>121</v>
      </c>
      <c r="D14" s="261" t="s">
        <v>89</v>
      </c>
      <c r="E14" s="202"/>
      <c r="F14" s="203"/>
    </row>
    <row r="15" spans="1:6" x14ac:dyDescent="0.35">
      <c r="A15" s="167" t="s">
        <v>122</v>
      </c>
      <c r="B15" s="169">
        <v>570</v>
      </c>
      <c r="C15" s="168">
        <v>1</v>
      </c>
      <c r="D15" s="169">
        <f>B15</f>
        <v>570</v>
      </c>
      <c r="E15" s="204"/>
      <c r="F15" s="155"/>
    </row>
    <row r="16" spans="1:6" x14ac:dyDescent="0.35">
      <c r="A16" s="180" t="s">
        <v>123</v>
      </c>
      <c r="B16" s="169">
        <v>570</v>
      </c>
      <c r="C16" s="205">
        <v>1</v>
      </c>
      <c r="D16" s="169">
        <f>B16</f>
        <v>570</v>
      </c>
      <c r="E16" s="206"/>
      <c r="F16" s="207"/>
    </row>
    <row r="17" spans="1:8" x14ac:dyDescent="0.35">
      <c r="A17" s="180" t="s">
        <v>124</v>
      </c>
      <c r="B17" s="683">
        <v>630</v>
      </c>
      <c r="C17" s="205">
        <v>1</v>
      </c>
      <c r="D17" s="169">
        <f>B17</f>
        <v>630</v>
      </c>
      <c r="E17" s="206"/>
      <c r="F17" s="207"/>
      <c r="H17" s="416"/>
    </row>
    <row r="18" spans="1:8" x14ac:dyDescent="0.35">
      <c r="A18" s="151" t="s">
        <v>125</v>
      </c>
      <c r="B18" s="205"/>
      <c r="C18" s="205"/>
      <c r="D18" s="171"/>
      <c r="E18" s="208"/>
      <c r="F18" s="207"/>
    </row>
    <row r="19" spans="1:8" ht="13.15" thickBot="1" x14ac:dyDescent="0.4">
      <c r="A19" s="209"/>
      <c r="B19" s="210"/>
      <c r="C19" s="211" t="s">
        <v>83</v>
      </c>
      <c r="D19" s="212">
        <f>D15+D16+D17</f>
        <v>1770</v>
      </c>
      <c r="E19" s="251"/>
      <c r="F19" s="232"/>
    </row>
    <row r="20" spans="1:8" ht="51" x14ac:dyDescent="0.35">
      <c r="A20" s="213" t="s">
        <v>119</v>
      </c>
      <c r="B20" s="214" t="s">
        <v>126</v>
      </c>
      <c r="C20" s="418" t="s">
        <v>121</v>
      </c>
      <c r="D20" s="417" t="s">
        <v>127</v>
      </c>
      <c r="E20" s="253"/>
    </row>
    <row r="21" spans="1:8" x14ac:dyDescent="0.35">
      <c r="A21" s="543" t="s">
        <v>315</v>
      </c>
      <c r="B21" s="419">
        <v>0</v>
      </c>
      <c r="C21" s="420">
        <v>12</v>
      </c>
      <c r="D21" s="421">
        <f>B21*C21</f>
        <v>0</v>
      </c>
    </row>
    <row r="22" spans="1:8" ht="13.15" thickBot="1" x14ac:dyDescent="0.4">
      <c r="A22" s="215"/>
      <c r="B22" s="216"/>
      <c r="C22" s="217"/>
      <c r="D22" s="218">
        <f>B22*C22</f>
        <v>0</v>
      </c>
    </row>
    <row r="23" spans="1:8" ht="13.15" thickBot="1" x14ac:dyDescent="0.4">
      <c r="A23" s="413"/>
      <c r="B23" s="414"/>
      <c r="C23" s="211" t="s">
        <v>83</v>
      </c>
      <c r="D23" s="415">
        <f>SUM(D21:D22)</f>
        <v>0</v>
      </c>
    </row>
    <row r="24" spans="1:8" ht="13.15" thickBot="1" x14ac:dyDescent="0.4">
      <c r="A24" s="153" t="s">
        <v>265</v>
      </c>
      <c r="B24" s="219"/>
      <c r="C24" s="220"/>
      <c r="D24" s="273">
        <f>D19+D23</f>
        <v>1770</v>
      </c>
    </row>
    <row r="25" spans="1:8" x14ac:dyDescent="0.35">
      <c r="A25" s="422"/>
      <c r="B25" s="157"/>
      <c r="C25" s="157"/>
      <c r="D25" s="423"/>
    </row>
    <row r="26" spans="1:8" ht="13.15" thickBot="1" x14ac:dyDescent="0.4">
      <c r="A26" s="422"/>
      <c r="B26" s="157"/>
      <c r="C26" s="157"/>
      <c r="D26" s="423"/>
    </row>
    <row r="27" spans="1:8" ht="15.4" thickBot="1" x14ac:dyDescent="0.45">
      <c r="A27" s="425" t="s">
        <v>266</v>
      </c>
      <c r="B27" s="426"/>
      <c r="C27" s="427"/>
      <c r="D27" s="412"/>
    </row>
    <row r="28" spans="1:8" ht="51.4" thickBot="1" x14ac:dyDescent="0.4">
      <c r="A28" s="260" t="s">
        <v>119</v>
      </c>
      <c r="B28" s="261" t="s">
        <v>268</v>
      </c>
      <c r="C28" s="261" t="s">
        <v>121</v>
      </c>
      <c r="D28" s="261" t="s">
        <v>89</v>
      </c>
    </row>
    <row r="29" spans="1:8" x14ac:dyDescent="0.35">
      <c r="A29" s="167"/>
      <c r="B29" s="169"/>
      <c r="C29" s="168"/>
      <c r="D29" s="169">
        <f>B29</f>
        <v>0</v>
      </c>
    </row>
    <row r="30" spans="1:8" x14ac:dyDescent="0.35">
      <c r="A30" s="180"/>
      <c r="B30" s="205"/>
      <c r="C30" s="205"/>
      <c r="D30" s="169">
        <f>B30</f>
        <v>0</v>
      </c>
    </row>
    <row r="31" spans="1:8" ht="13.15" thickBot="1" x14ac:dyDescent="0.4">
      <c r="A31" s="424" t="s">
        <v>267</v>
      </c>
      <c r="B31" s="210"/>
      <c r="C31" s="211" t="s">
        <v>83</v>
      </c>
      <c r="D31" s="212">
        <f>SUM(D29:D30)</f>
        <v>0</v>
      </c>
    </row>
    <row r="32" spans="1:8" x14ac:dyDescent="0.35">
      <c r="A32" s="422"/>
      <c r="B32" s="157"/>
      <c r="C32" s="157"/>
      <c r="D32" s="423"/>
    </row>
    <row r="33" spans="1:6" ht="13.15" thickBot="1" x14ac:dyDescent="0.4">
      <c r="A33" s="222"/>
      <c r="B33" s="223"/>
      <c r="C33" s="223"/>
      <c r="D33" s="222"/>
      <c r="E33" s="222"/>
      <c r="F33" s="224"/>
    </row>
    <row r="34" spans="1:6" ht="15.4" thickBot="1" x14ac:dyDescent="0.45">
      <c r="A34" s="197" t="s">
        <v>269</v>
      </c>
      <c r="B34" s="257"/>
      <c r="C34" s="258"/>
      <c r="D34" s="156"/>
      <c r="E34" s="156"/>
      <c r="F34" s="156"/>
    </row>
    <row r="35" spans="1:6" ht="13.15" thickBot="1" x14ac:dyDescent="0.4">
      <c r="A35" s="201" t="s">
        <v>128</v>
      </c>
      <c r="B35" s="225" t="s">
        <v>89</v>
      </c>
      <c r="C35" s="254"/>
      <c r="E35" s="156"/>
      <c r="F35" s="156"/>
    </row>
    <row r="36" spans="1:6" x14ac:dyDescent="0.35">
      <c r="A36" s="180" t="s">
        <v>129</v>
      </c>
      <c r="B36" s="227"/>
      <c r="C36" s="255"/>
      <c r="E36" s="156"/>
      <c r="F36" s="156"/>
    </row>
    <row r="37" spans="1:6" x14ac:dyDescent="0.35">
      <c r="A37" s="180" t="s">
        <v>130</v>
      </c>
      <c r="B37" s="227"/>
      <c r="C37" s="255"/>
      <c r="E37" s="156"/>
      <c r="F37" s="156"/>
    </row>
    <row r="38" spans="1:6" ht="13.15" thickBot="1" x14ac:dyDescent="0.4">
      <c r="A38" s="228" t="s">
        <v>131</v>
      </c>
      <c r="B38" s="229"/>
      <c r="C38" s="255"/>
      <c r="E38" s="156"/>
      <c r="F38" s="156"/>
    </row>
    <row r="39" spans="1:6" ht="13.15" thickBot="1" x14ac:dyDescent="0.4">
      <c r="A39" s="153" t="s">
        <v>270</v>
      </c>
      <c r="B39" s="221">
        <f>SUM(B36:B38)</f>
        <v>0</v>
      </c>
      <c r="C39" s="256"/>
      <c r="E39" s="156"/>
      <c r="F39" s="156"/>
    </row>
    <row r="40" spans="1:6" ht="13.15" thickBot="1" x14ac:dyDescent="0.4">
      <c r="A40" s="422"/>
      <c r="B40" s="232"/>
      <c r="C40" s="232"/>
      <c r="E40" s="156"/>
      <c r="F40" s="156"/>
    </row>
    <row r="41" spans="1:6" ht="15.4" thickBot="1" x14ac:dyDescent="0.45">
      <c r="A41" s="425" t="s">
        <v>271</v>
      </c>
      <c r="B41" s="428"/>
      <c r="C41" s="232"/>
      <c r="E41" s="156"/>
      <c r="F41" s="156"/>
    </row>
    <row r="42" spans="1:6" ht="13.15" thickBot="1" x14ac:dyDescent="0.4">
      <c r="A42" s="201" t="s">
        <v>128</v>
      </c>
      <c r="B42" s="225" t="s">
        <v>89</v>
      </c>
      <c r="C42" s="232"/>
      <c r="E42" s="156"/>
      <c r="F42" s="156"/>
    </row>
    <row r="43" spans="1:6" x14ac:dyDescent="0.35">
      <c r="A43" s="167"/>
      <c r="B43" s="226"/>
      <c r="C43" s="232"/>
      <c r="E43" s="156"/>
      <c r="F43" s="156"/>
    </row>
    <row r="44" spans="1:6" ht="13.15" thickBot="1" x14ac:dyDescent="0.4">
      <c r="A44" s="180"/>
      <c r="B44" s="227"/>
      <c r="C44" s="232"/>
      <c r="E44" s="156"/>
      <c r="F44" s="156"/>
    </row>
    <row r="45" spans="1:6" ht="13.15" thickBot="1" x14ac:dyDescent="0.4">
      <c r="A45" s="153" t="s">
        <v>272</v>
      </c>
      <c r="B45" s="221">
        <f>SUM(B43:B44)</f>
        <v>0</v>
      </c>
      <c r="C45" s="232"/>
      <c r="E45" s="156"/>
      <c r="F45" s="156"/>
    </row>
    <row r="46" spans="1:6" x14ac:dyDescent="0.35">
      <c r="A46" s="422"/>
      <c r="B46" s="232"/>
      <c r="C46" s="232"/>
      <c r="E46" s="156"/>
      <c r="F46" s="156"/>
    </row>
    <row r="47" spans="1:6" ht="13.15" thickBot="1" x14ac:dyDescent="0.4">
      <c r="A47" s="422"/>
      <c r="B47" s="232"/>
      <c r="C47" s="232"/>
      <c r="E47" s="156"/>
      <c r="F47" s="156"/>
    </row>
    <row r="48" spans="1:6" ht="15" x14ac:dyDescent="0.4">
      <c r="A48" s="748" t="s">
        <v>274</v>
      </c>
      <c r="B48" s="749"/>
      <c r="C48" s="232"/>
      <c r="E48" s="156"/>
      <c r="F48" s="156"/>
    </row>
    <row r="49" spans="1:7" ht="13.15" thickBot="1" x14ac:dyDescent="0.4">
      <c r="A49" s="228" t="s">
        <v>132</v>
      </c>
      <c r="B49" s="429"/>
      <c r="C49" s="232"/>
      <c r="E49" s="156"/>
      <c r="F49" s="156"/>
    </row>
    <row r="50" spans="1:7" ht="13.15" thickBot="1" x14ac:dyDescent="0.4">
      <c r="A50" s="153" t="s">
        <v>273</v>
      </c>
      <c r="B50" s="185">
        <f>B49</f>
        <v>0</v>
      </c>
      <c r="C50" s="232"/>
      <c r="E50" s="156"/>
      <c r="F50" s="156"/>
    </row>
    <row r="51" spans="1:7" ht="13.15" thickBot="1" x14ac:dyDescent="0.4">
      <c r="A51" s="422"/>
      <c r="B51" s="232"/>
      <c r="C51" s="232"/>
      <c r="E51" s="156"/>
      <c r="F51" s="156"/>
    </row>
    <row r="52" spans="1:7" ht="15" x14ac:dyDescent="0.4">
      <c r="A52" s="742" t="s">
        <v>275</v>
      </c>
      <c r="B52" s="743"/>
      <c r="C52" s="232"/>
      <c r="E52" s="156"/>
      <c r="F52" s="156"/>
    </row>
    <row r="53" spans="1:7" ht="13.15" thickBot="1" x14ac:dyDescent="0.4">
      <c r="A53" s="228" t="s">
        <v>132</v>
      </c>
      <c r="B53" s="429"/>
      <c r="C53" s="232"/>
      <c r="E53" s="156"/>
      <c r="F53" s="156"/>
    </row>
    <row r="54" spans="1:7" ht="13.15" thickBot="1" x14ac:dyDescent="0.4">
      <c r="A54" s="153" t="s">
        <v>276</v>
      </c>
      <c r="B54" s="185">
        <f>B53</f>
        <v>0</v>
      </c>
      <c r="C54" s="232"/>
      <c r="E54" s="156"/>
      <c r="F54" s="156"/>
    </row>
    <row r="55" spans="1:7" x14ac:dyDescent="0.35">
      <c r="A55" s="422"/>
      <c r="B55" s="232"/>
      <c r="C55" s="232"/>
      <c r="E55" s="156"/>
      <c r="F55" s="156"/>
    </row>
    <row r="56" spans="1:7" ht="13.15" thickBot="1" x14ac:dyDescent="0.4">
      <c r="A56" s="230"/>
      <c r="B56" s="231"/>
      <c r="C56" s="231"/>
      <c r="D56" s="232"/>
      <c r="E56" s="156"/>
      <c r="F56" s="156"/>
    </row>
    <row r="57" spans="1:7" ht="15.4" thickBot="1" x14ac:dyDescent="0.45">
      <c r="A57" s="197" t="s">
        <v>277</v>
      </c>
      <c r="B57" s="198"/>
      <c r="C57" s="198"/>
      <c r="D57" s="189"/>
      <c r="E57" s="156"/>
      <c r="F57" s="156"/>
    </row>
    <row r="58" spans="1:7" ht="51.4" thickBot="1" x14ac:dyDescent="0.4">
      <c r="A58" s="260" t="s">
        <v>128</v>
      </c>
      <c r="B58" s="261" t="s">
        <v>133</v>
      </c>
      <c r="C58" s="263" t="s">
        <v>121</v>
      </c>
      <c r="D58" s="262" t="s">
        <v>127</v>
      </c>
      <c r="E58" s="268"/>
    </row>
    <row r="59" spans="1:7" x14ac:dyDescent="0.35">
      <c r="A59" s="233" t="s">
        <v>134</v>
      </c>
      <c r="B59" s="234"/>
      <c r="C59" s="264"/>
      <c r="D59" s="235"/>
      <c r="E59" s="269"/>
    </row>
    <row r="60" spans="1:7" x14ac:dyDescent="0.35">
      <c r="A60" s="151" t="s">
        <v>162</v>
      </c>
      <c r="B60" s="236">
        <v>0</v>
      </c>
      <c r="C60" s="265">
        <v>12</v>
      </c>
      <c r="D60" s="237">
        <f>B60*C60</f>
        <v>0</v>
      </c>
      <c r="E60" s="270"/>
    </row>
    <row r="61" spans="1:7" ht="13.15" thickBot="1" x14ac:dyDescent="0.4">
      <c r="A61" s="238"/>
      <c r="B61" s="239"/>
      <c r="C61" s="239" t="s">
        <v>83</v>
      </c>
      <c r="D61" s="240">
        <f>D59+D60</f>
        <v>0</v>
      </c>
      <c r="E61" s="271"/>
    </row>
    <row r="62" spans="1:7" x14ac:dyDescent="0.35">
      <c r="A62" s="233" t="s">
        <v>135</v>
      </c>
      <c r="B62" s="241"/>
      <c r="C62" s="241"/>
      <c r="D62" s="242"/>
      <c r="E62" s="271"/>
    </row>
    <row r="63" spans="1:7" x14ac:dyDescent="0.35">
      <c r="A63" s="151" t="s">
        <v>136</v>
      </c>
      <c r="B63" s="236">
        <v>70</v>
      </c>
      <c r="C63" s="266">
        <v>12</v>
      </c>
      <c r="D63" s="237">
        <f>C63*B63</f>
        <v>840</v>
      </c>
      <c r="E63" s="684"/>
      <c r="F63" s="156"/>
      <c r="G63" s="156"/>
    </row>
    <row r="64" spans="1:7" x14ac:dyDescent="0.35">
      <c r="A64" s="151" t="s">
        <v>137</v>
      </c>
      <c r="B64" s="236">
        <v>20</v>
      </c>
      <c r="C64" s="266">
        <v>12</v>
      </c>
      <c r="D64" s="237">
        <f>C64*B64</f>
        <v>240</v>
      </c>
      <c r="E64" s="271"/>
    </row>
    <row r="65" spans="1:7" ht="13.15" thickBot="1" x14ac:dyDescent="0.4">
      <c r="A65" s="238"/>
      <c r="B65" s="239"/>
      <c r="C65" s="239" t="s">
        <v>83</v>
      </c>
      <c r="D65" s="240">
        <f>SUM(D63:D64)</f>
        <v>1080</v>
      </c>
      <c r="E65" s="271"/>
    </row>
    <row r="66" spans="1:7" x14ac:dyDescent="0.35">
      <c r="A66" s="233" t="s">
        <v>138</v>
      </c>
      <c r="B66" s="241"/>
      <c r="C66" s="241"/>
      <c r="D66" s="242"/>
      <c r="E66" s="271"/>
    </row>
    <row r="67" spans="1:7" x14ac:dyDescent="0.35">
      <c r="A67" s="151" t="s">
        <v>139</v>
      </c>
      <c r="B67" s="236">
        <v>50</v>
      </c>
      <c r="C67" s="266">
        <v>12</v>
      </c>
      <c r="D67" s="237">
        <f>C67*B67</f>
        <v>600</v>
      </c>
      <c r="E67" s="750"/>
      <c r="F67" s="751"/>
      <c r="G67" s="751"/>
    </row>
    <row r="68" spans="1:7" ht="13.15" thickBot="1" x14ac:dyDescent="0.4">
      <c r="A68" s="238"/>
      <c r="B68" s="243"/>
      <c r="C68" s="239" t="s">
        <v>83</v>
      </c>
      <c r="D68" s="240">
        <f>D67</f>
        <v>600</v>
      </c>
      <c r="E68" s="271"/>
    </row>
    <row r="69" spans="1:7" x14ac:dyDescent="0.35">
      <c r="A69" s="233" t="s">
        <v>140</v>
      </c>
      <c r="B69" s="244"/>
      <c r="C69" s="241"/>
      <c r="D69" s="245"/>
      <c r="E69" s="271"/>
    </row>
    <row r="70" spans="1:7" x14ac:dyDescent="0.35">
      <c r="A70" s="151" t="s">
        <v>141</v>
      </c>
      <c r="B70" s="236">
        <v>50</v>
      </c>
      <c r="C70" s="266">
        <v>12</v>
      </c>
      <c r="D70" s="237">
        <f>C70*B70</f>
        <v>600</v>
      </c>
      <c r="E70" s="271"/>
    </row>
    <row r="71" spans="1:7" ht="13.15" thickBot="1" x14ac:dyDescent="0.4">
      <c r="A71" s="238"/>
      <c r="B71" s="243"/>
      <c r="C71" s="239" t="s">
        <v>83</v>
      </c>
      <c r="D71" s="240">
        <f>D70</f>
        <v>600</v>
      </c>
      <c r="E71" s="271"/>
    </row>
    <row r="72" spans="1:7" x14ac:dyDescent="0.35">
      <c r="A72" s="233" t="s">
        <v>142</v>
      </c>
      <c r="B72" s="244"/>
      <c r="C72" s="241"/>
      <c r="D72" s="246"/>
      <c r="E72" s="271"/>
    </row>
    <row r="73" spans="1:7" x14ac:dyDescent="0.35">
      <c r="A73" s="151" t="s">
        <v>143</v>
      </c>
      <c r="B73" s="236">
        <v>0</v>
      </c>
      <c r="C73" s="266">
        <v>12</v>
      </c>
      <c r="D73" s="237">
        <f>C73*B73</f>
        <v>0</v>
      </c>
      <c r="E73" s="271"/>
    </row>
    <row r="74" spans="1:7" x14ac:dyDescent="0.35">
      <c r="A74" s="151" t="s">
        <v>223</v>
      </c>
      <c r="B74" s="236">
        <v>55</v>
      </c>
      <c r="C74" s="266">
        <v>12</v>
      </c>
      <c r="D74" s="237">
        <f>C74*B74</f>
        <v>660</v>
      </c>
      <c r="E74" s="271"/>
    </row>
    <row r="75" spans="1:7" x14ac:dyDescent="0.35">
      <c r="A75" s="151" t="s">
        <v>224</v>
      </c>
      <c r="B75" s="236">
        <v>55</v>
      </c>
      <c r="C75" s="266">
        <v>12</v>
      </c>
      <c r="D75" s="237">
        <f>C75*B75</f>
        <v>660</v>
      </c>
      <c r="E75" s="271"/>
    </row>
    <row r="76" spans="1:7" x14ac:dyDescent="0.35">
      <c r="A76" s="151" t="s">
        <v>225</v>
      </c>
      <c r="B76" s="236"/>
      <c r="C76" s="266"/>
      <c r="D76" s="237">
        <f>C76*B76</f>
        <v>0</v>
      </c>
      <c r="E76" s="271"/>
    </row>
    <row r="77" spans="1:7" ht="13.15" thickBot="1" x14ac:dyDescent="0.4">
      <c r="A77" s="238"/>
      <c r="B77" s="239"/>
      <c r="C77" s="239" t="s">
        <v>83</v>
      </c>
      <c r="D77" s="240">
        <f>SUM(D73:D76)</f>
        <v>1320</v>
      </c>
      <c r="E77" s="271"/>
    </row>
    <row r="78" spans="1:7" ht="13.15" thickBot="1" x14ac:dyDescent="0.4">
      <c r="A78" s="247" t="s">
        <v>278</v>
      </c>
      <c r="B78" s="158"/>
      <c r="C78" s="267"/>
      <c r="D78" s="248">
        <f>D61+D65+D68+D71+D77</f>
        <v>3600</v>
      </c>
      <c r="E78" s="156"/>
    </row>
    <row r="79" spans="1:7" ht="13.15" thickBot="1" x14ac:dyDescent="0.4">
      <c r="A79" s="249"/>
      <c r="B79" s="249"/>
      <c r="C79" s="249"/>
      <c r="D79" s="249"/>
      <c r="E79" s="249"/>
      <c r="F79" s="249"/>
    </row>
    <row r="80" spans="1:7" ht="15.4" thickBot="1" x14ac:dyDescent="0.45">
      <c r="A80" s="425" t="s">
        <v>279</v>
      </c>
      <c r="B80" s="426"/>
      <c r="C80" s="426"/>
      <c r="D80" s="412"/>
      <c r="E80" s="249"/>
      <c r="F80" s="249"/>
    </row>
    <row r="81" spans="1:4" ht="51.4" thickBot="1" x14ac:dyDescent="0.4">
      <c r="A81" s="260" t="s">
        <v>128</v>
      </c>
      <c r="B81" s="261" t="s">
        <v>133</v>
      </c>
      <c r="C81" s="263" t="s">
        <v>121</v>
      </c>
      <c r="D81" s="262" t="s">
        <v>127</v>
      </c>
    </row>
    <row r="82" spans="1:4" x14ac:dyDescent="0.35">
      <c r="A82" s="233"/>
      <c r="B82" s="234"/>
      <c r="C82" s="264"/>
      <c r="D82" s="235"/>
    </row>
    <row r="83" spans="1:4" x14ac:dyDescent="0.35">
      <c r="A83" s="151"/>
      <c r="B83" s="236"/>
      <c r="C83" s="265"/>
      <c r="D83" s="237"/>
    </row>
    <row r="84" spans="1:4" ht="13.15" thickBot="1" x14ac:dyDescent="0.4">
      <c r="A84" s="151"/>
      <c r="B84" s="236"/>
      <c r="C84" s="266"/>
      <c r="D84" s="237"/>
    </row>
    <row r="85" spans="1:4" ht="13.15" thickBot="1" x14ac:dyDescent="0.4">
      <c r="A85" s="247" t="s">
        <v>280</v>
      </c>
      <c r="B85" s="158"/>
      <c r="C85" s="267"/>
      <c r="D85" s="248">
        <f>SUM(D82:D84)</f>
        <v>0</v>
      </c>
    </row>
  </sheetData>
  <mergeCells count="5">
    <mergeCell ref="A52:B52"/>
    <mergeCell ref="A1:D1"/>
    <mergeCell ref="A2:B2"/>
    <mergeCell ref="A48:B48"/>
    <mergeCell ref="E67:G67"/>
  </mergeCells>
  <pageMargins left="0.70866141732283472" right="0.70866141732283472" top="0.74803149606299213" bottom="0.74803149606299213" header="0.31496062992125984" footer="0.31496062992125984"/>
  <pageSetup paperSize="9" scale="52" orientation="portrait" r:id="rId1"/>
  <headerFooter>
    <oddHeader>&amp;C&amp;A</oddHeader>
  </headerFooter>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F24"/>
  <sheetViews>
    <sheetView workbookViewId="0">
      <selection activeCell="H28" sqref="H28"/>
    </sheetView>
  </sheetViews>
  <sheetFormatPr defaultRowHeight="12.75" x14ac:dyDescent="0.35"/>
  <cols>
    <col min="1" max="1" width="21.46484375" bestFit="1" customWidth="1"/>
    <col min="4" max="4" width="10.19921875" bestFit="1" customWidth="1"/>
    <col min="6" max="6" width="23.796875" customWidth="1"/>
  </cols>
  <sheetData>
    <row r="1" spans="1:6" ht="15.4" thickBot="1" x14ac:dyDescent="0.45">
      <c r="A1" s="197" t="s">
        <v>281</v>
      </c>
      <c r="B1" s="198"/>
      <c r="C1" s="199"/>
      <c r="D1" s="188"/>
      <c r="E1" s="188"/>
      <c r="F1" s="274"/>
    </row>
    <row r="2" spans="1:6" ht="13.15" thickBot="1" x14ac:dyDescent="0.4">
      <c r="A2" s="275" t="s">
        <v>36</v>
      </c>
      <c r="B2" s="191" t="s">
        <v>144</v>
      </c>
      <c r="C2" s="191" t="s">
        <v>145</v>
      </c>
      <c r="D2" s="191" t="s">
        <v>146</v>
      </c>
      <c r="E2" s="276" t="s">
        <v>147</v>
      </c>
      <c r="F2" s="671" t="s">
        <v>50</v>
      </c>
    </row>
    <row r="3" spans="1:6" x14ac:dyDescent="0.35">
      <c r="A3" s="167" t="s">
        <v>37</v>
      </c>
      <c r="B3" s="169">
        <v>830</v>
      </c>
      <c r="C3" s="168">
        <v>6</v>
      </c>
      <c r="D3" s="168">
        <v>3</v>
      </c>
      <c r="E3" s="171">
        <v>8</v>
      </c>
      <c r="F3" s="172">
        <f>B3*C3*E3</f>
        <v>39840</v>
      </c>
    </row>
    <row r="4" spans="1:6" x14ac:dyDescent="0.35">
      <c r="A4" s="180" t="s">
        <v>38</v>
      </c>
      <c r="B4" s="169"/>
      <c r="C4" s="168"/>
      <c r="D4" s="205"/>
      <c r="E4" s="171"/>
      <c r="F4" s="672">
        <f>B4*C4*D4*E4</f>
        <v>0</v>
      </c>
    </row>
    <row r="5" spans="1:6" x14ac:dyDescent="0.35">
      <c r="A5" s="280" t="s">
        <v>148</v>
      </c>
      <c r="B5" s="182">
        <v>830</v>
      </c>
      <c r="C5" s="281">
        <v>1</v>
      </c>
      <c r="D5" s="281"/>
      <c r="E5" s="171">
        <v>8</v>
      </c>
      <c r="F5" s="672">
        <f>B5*C5*E5</f>
        <v>6640</v>
      </c>
    </row>
    <row r="6" spans="1:6" x14ac:dyDescent="0.35">
      <c r="A6" s="180" t="s">
        <v>40</v>
      </c>
      <c r="B6" s="282">
        <v>830</v>
      </c>
      <c r="C6" s="171">
        <v>1</v>
      </c>
      <c r="D6" s="171"/>
      <c r="E6" s="171">
        <v>8</v>
      </c>
      <c r="F6" s="672">
        <f>E6*C6*B6</f>
        <v>6640</v>
      </c>
    </row>
    <row r="7" spans="1:6" ht="13.15" thickBot="1" x14ac:dyDescent="0.4">
      <c r="A7" s="209" t="s">
        <v>230</v>
      </c>
      <c r="B7" s="210"/>
      <c r="C7" s="210"/>
      <c r="D7" s="285"/>
      <c r="E7" s="211" t="s">
        <v>227</v>
      </c>
      <c r="F7" s="286">
        <f>SUM(F3:F6)</f>
        <v>53120</v>
      </c>
    </row>
    <row r="8" spans="1:6" ht="25.9" thickBot="1" x14ac:dyDescent="0.4">
      <c r="B8" s="288" t="s">
        <v>150</v>
      </c>
      <c r="C8" s="288" t="s">
        <v>151</v>
      </c>
      <c r="D8" s="289" t="s">
        <v>228</v>
      </c>
      <c r="E8" s="290"/>
      <c r="F8" s="291"/>
    </row>
    <row r="9" spans="1:6" x14ac:dyDescent="0.35">
      <c r="A9" s="287" t="s">
        <v>149</v>
      </c>
      <c r="B9" s="430">
        <v>250</v>
      </c>
      <c r="C9" s="430">
        <v>52</v>
      </c>
      <c r="D9" s="431">
        <v>2</v>
      </c>
      <c r="E9" s="432"/>
      <c r="F9" s="433">
        <f>B9*C9*D9</f>
        <v>26000</v>
      </c>
    </row>
    <row r="10" spans="1:6" ht="13.15" thickBot="1" x14ac:dyDescent="0.4">
      <c r="A10" s="209" t="s">
        <v>229</v>
      </c>
      <c r="B10" s="210"/>
      <c r="C10" s="210"/>
      <c r="D10" s="285"/>
      <c r="E10" s="211" t="s">
        <v>83</v>
      </c>
      <c r="F10" s="292">
        <f>F9</f>
        <v>26000</v>
      </c>
    </row>
    <row r="11" spans="1:6" ht="13.15" thickBot="1" x14ac:dyDescent="0.4">
      <c r="A11" s="153" t="s">
        <v>282</v>
      </c>
      <c r="B11" s="219"/>
      <c r="C11" s="219"/>
      <c r="D11" s="219"/>
      <c r="E11" s="220"/>
      <c r="F11" s="248">
        <f>F10+F7</f>
        <v>79120</v>
      </c>
    </row>
    <row r="13" spans="1:6" ht="13.15" thickBot="1" x14ac:dyDescent="0.4"/>
    <row r="14" spans="1:6" ht="15.4" thickBot="1" x14ac:dyDescent="0.45">
      <c r="A14" s="425" t="s">
        <v>283</v>
      </c>
      <c r="B14" s="426"/>
      <c r="C14" s="427"/>
      <c r="D14" s="411"/>
      <c r="E14" s="411"/>
      <c r="F14" s="434"/>
    </row>
    <row r="15" spans="1:6" ht="13.15" thickBot="1" x14ac:dyDescent="0.4">
      <c r="A15" s="275" t="s">
        <v>36</v>
      </c>
      <c r="B15" s="191" t="s">
        <v>144</v>
      </c>
      <c r="C15" s="191" t="s">
        <v>145</v>
      </c>
      <c r="D15" s="191" t="s">
        <v>146</v>
      </c>
      <c r="E15" s="276" t="s">
        <v>147</v>
      </c>
      <c r="F15" s="277" t="s">
        <v>50</v>
      </c>
    </row>
    <row r="16" spans="1:6" ht="13.15" thickBot="1" x14ac:dyDescent="0.4">
      <c r="A16" s="167" t="s">
        <v>37</v>
      </c>
      <c r="B16" s="169"/>
      <c r="C16" s="168"/>
      <c r="D16" s="168"/>
      <c r="E16" s="278"/>
      <c r="F16" s="279">
        <f>B16*C16*D16*E16</f>
        <v>0</v>
      </c>
    </row>
    <row r="17" spans="1:6" ht="13.15" thickBot="1" x14ac:dyDescent="0.4">
      <c r="A17" s="180" t="s">
        <v>38</v>
      </c>
      <c r="B17" s="161"/>
      <c r="C17" s="205"/>
      <c r="D17" s="205"/>
      <c r="E17" s="205"/>
      <c r="F17" s="279">
        <f>B17*C17*D17*E17</f>
        <v>0</v>
      </c>
    </row>
    <row r="18" spans="1:6" x14ac:dyDescent="0.35">
      <c r="A18" s="280" t="s">
        <v>148</v>
      </c>
      <c r="B18" s="182"/>
      <c r="C18" s="281"/>
      <c r="D18" s="281"/>
      <c r="E18" s="281"/>
      <c r="F18" s="279">
        <f>B18*C18*D18*E18</f>
        <v>0</v>
      </c>
    </row>
    <row r="19" spans="1:6" x14ac:dyDescent="0.35">
      <c r="A19" s="180" t="s">
        <v>40</v>
      </c>
      <c r="B19" s="282"/>
      <c r="C19" s="171"/>
      <c r="D19" s="171"/>
      <c r="E19" s="283"/>
      <c r="F19" s="284">
        <f>E19*D19*C19*B19</f>
        <v>0</v>
      </c>
    </row>
    <row r="20" spans="1:6" ht="13.15" thickBot="1" x14ac:dyDescent="0.4">
      <c r="A20" s="209" t="s">
        <v>230</v>
      </c>
      <c r="B20" s="210"/>
      <c r="C20" s="210"/>
      <c r="D20" s="285"/>
      <c r="E20" s="211" t="s">
        <v>227</v>
      </c>
      <c r="F20" s="286">
        <f>SUM(F16:F19)</f>
        <v>0</v>
      </c>
    </row>
    <row r="21" spans="1:6" ht="25.9" thickBot="1" x14ac:dyDescent="0.4">
      <c r="B21" s="288" t="s">
        <v>150</v>
      </c>
      <c r="C21" s="288" t="s">
        <v>151</v>
      </c>
      <c r="D21" s="289" t="s">
        <v>228</v>
      </c>
      <c r="E21" s="290"/>
      <c r="F21" s="291"/>
    </row>
    <row r="22" spans="1:6" x14ac:dyDescent="0.35">
      <c r="A22" s="287" t="s">
        <v>149</v>
      </c>
      <c r="B22" s="430"/>
      <c r="C22" s="430"/>
      <c r="D22" s="431"/>
      <c r="E22" s="432"/>
      <c r="F22" s="433">
        <f>B22*C22*D22</f>
        <v>0</v>
      </c>
    </row>
    <row r="23" spans="1:6" ht="13.15" thickBot="1" x14ac:dyDescent="0.4">
      <c r="A23" s="209" t="s">
        <v>229</v>
      </c>
      <c r="B23" s="210"/>
      <c r="C23" s="210"/>
      <c r="D23" s="285"/>
      <c r="E23" s="211" t="s">
        <v>83</v>
      </c>
      <c r="F23" s="292">
        <f>F22</f>
        <v>0</v>
      </c>
    </row>
    <row r="24" spans="1:6" ht="13.15" thickBot="1" x14ac:dyDescent="0.4">
      <c r="A24" s="752" t="s">
        <v>284</v>
      </c>
      <c r="B24" s="753"/>
      <c r="C24" s="753"/>
      <c r="D24" s="753"/>
      <c r="E24" s="754"/>
      <c r="F24" s="248">
        <f>F23+F20</f>
        <v>0</v>
      </c>
    </row>
  </sheetData>
  <mergeCells count="1">
    <mergeCell ref="A24:E24"/>
  </mergeCells>
  <pageMargins left="0.70866141732283472" right="0.70866141732283472" top="0.74803149606299213" bottom="0.74803149606299213" header="0.31496062992125984" footer="0.31496062992125984"/>
  <pageSetup paperSize="9" orientation="portrait" r:id="rId1"/>
  <headerFooter>
    <oddHeader>&amp;C&amp;A</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I25"/>
  <sheetViews>
    <sheetView workbookViewId="0">
      <selection activeCell="J21" sqref="J21"/>
    </sheetView>
  </sheetViews>
  <sheetFormatPr defaultRowHeight="12.75" x14ac:dyDescent="0.35"/>
  <cols>
    <col min="1" max="1" width="21.19921875" bestFit="1" customWidth="1"/>
    <col min="3" max="3" width="14.1328125" customWidth="1"/>
    <col min="6" max="6" width="16.796875" customWidth="1"/>
  </cols>
  <sheetData>
    <row r="1" spans="1:9" ht="15.4" thickBot="1" x14ac:dyDescent="0.45">
      <c r="A1" s="767" t="s">
        <v>285</v>
      </c>
      <c r="B1" s="768"/>
      <c r="C1" s="769"/>
      <c r="D1" s="188"/>
      <c r="E1" s="188"/>
      <c r="F1" s="274"/>
    </row>
    <row r="2" spans="1:9" ht="13.15" thickBot="1" x14ac:dyDescent="0.4">
      <c r="A2" s="293" t="s">
        <v>152</v>
      </c>
      <c r="B2" s="763" t="s">
        <v>81</v>
      </c>
      <c r="C2" s="764"/>
      <c r="D2" s="191" t="s">
        <v>153</v>
      </c>
      <c r="E2" s="276" t="s">
        <v>154</v>
      </c>
      <c r="F2" s="277" t="s">
        <v>50</v>
      </c>
    </row>
    <row r="3" spans="1:9" x14ac:dyDescent="0.35">
      <c r="A3" s="770" t="s">
        <v>45</v>
      </c>
      <c r="B3" s="168" t="s">
        <v>155</v>
      </c>
      <c r="C3" s="168"/>
      <c r="D3" s="168"/>
      <c r="E3" s="278"/>
      <c r="F3" s="170">
        <f>D3*E3</f>
        <v>0</v>
      </c>
    </row>
    <row r="4" spans="1:9" x14ac:dyDescent="0.35">
      <c r="A4" s="771"/>
      <c r="B4" s="304" t="s">
        <v>156</v>
      </c>
      <c r="C4" s="295"/>
      <c r="D4" s="168"/>
      <c r="E4" s="168"/>
      <c r="F4" s="170">
        <f>D4*E4</f>
        <v>0</v>
      </c>
    </row>
    <row r="5" spans="1:9" x14ac:dyDescent="0.35">
      <c r="A5" s="772"/>
      <c r="B5" s="294"/>
      <c r="C5" s="295" t="s">
        <v>157</v>
      </c>
      <c r="D5" s="168"/>
      <c r="E5" s="168"/>
      <c r="F5" s="296">
        <f>SUM(F3:F4)</f>
        <v>0</v>
      </c>
    </row>
    <row r="6" spans="1:9" x14ac:dyDescent="0.35">
      <c r="A6" s="773" t="s">
        <v>46</v>
      </c>
      <c r="B6" s="759" t="s">
        <v>158</v>
      </c>
      <c r="C6" s="760"/>
      <c r="D6" s="168"/>
      <c r="E6" s="168"/>
      <c r="F6" s="665">
        <f>D6*E6</f>
        <v>0</v>
      </c>
    </row>
    <row r="7" spans="1:9" x14ac:dyDescent="0.35">
      <c r="A7" s="771"/>
      <c r="B7" s="774" t="s">
        <v>156</v>
      </c>
      <c r="C7" s="775"/>
      <c r="D7" s="168"/>
      <c r="E7" s="168"/>
      <c r="F7" s="665">
        <f>D7*E7</f>
        <v>0</v>
      </c>
    </row>
    <row r="8" spans="1:9" x14ac:dyDescent="0.35">
      <c r="A8" s="772"/>
      <c r="B8" s="297"/>
      <c r="C8" s="295" t="s">
        <v>159</v>
      </c>
      <c r="D8" s="168"/>
      <c r="E8" s="168"/>
      <c r="F8" s="296">
        <f>SUM(F6:F7)</f>
        <v>0</v>
      </c>
    </row>
    <row r="9" spans="1:9" x14ac:dyDescent="0.35">
      <c r="A9" s="298" t="s">
        <v>47</v>
      </c>
      <c r="B9" s="759" t="s">
        <v>231</v>
      </c>
      <c r="C9" s="760"/>
      <c r="D9" s="168"/>
      <c r="E9" s="168"/>
      <c r="F9" s="170">
        <f>D9*E9</f>
        <v>0</v>
      </c>
    </row>
    <row r="10" spans="1:9" x14ac:dyDescent="0.35">
      <c r="A10" s="299" t="s">
        <v>160</v>
      </c>
      <c r="B10" s="761" t="s">
        <v>232</v>
      </c>
      <c r="C10" s="762"/>
      <c r="D10" s="205">
        <v>1</v>
      </c>
      <c r="E10" s="205">
        <v>3646</v>
      </c>
      <c r="F10" s="300">
        <f>D10*E10</f>
        <v>3646</v>
      </c>
    </row>
    <row r="11" spans="1:9" x14ac:dyDescent="0.35">
      <c r="A11" s="773" t="s">
        <v>235</v>
      </c>
      <c r="B11" s="774" t="s">
        <v>233</v>
      </c>
      <c r="C11" s="760"/>
      <c r="D11" s="281"/>
      <c r="E11" s="281"/>
      <c r="F11" s="170">
        <f>D11*E11</f>
        <v>0</v>
      </c>
    </row>
    <row r="12" spans="1:9" x14ac:dyDescent="0.35">
      <c r="A12" s="771"/>
      <c r="B12" s="774" t="s">
        <v>156</v>
      </c>
      <c r="C12" s="775"/>
      <c r="D12" s="281"/>
      <c r="E12" s="281"/>
      <c r="F12" s="301">
        <f>D12*E12</f>
        <v>0</v>
      </c>
    </row>
    <row r="13" spans="1:9" x14ac:dyDescent="0.35">
      <c r="A13" s="772"/>
      <c r="B13" s="302"/>
      <c r="C13" s="295" t="s">
        <v>164</v>
      </c>
      <c r="D13" s="281"/>
      <c r="E13" s="281"/>
      <c r="F13" s="296">
        <f>SUM(F11:F12)</f>
        <v>0</v>
      </c>
    </row>
    <row r="14" spans="1:9" x14ac:dyDescent="0.35">
      <c r="A14" s="778" t="s">
        <v>234</v>
      </c>
      <c r="B14" s="776" t="s">
        <v>317</v>
      </c>
      <c r="C14" s="777"/>
      <c r="D14" s="785">
        <v>12</v>
      </c>
      <c r="E14" s="785">
        <v>432</v>
      </c>
      <c r="F14" s="786">
        <f>D14*E14</f>
        <v>5184</v>
      </c>
      <c r="G14" s="784"/>
      <c r="H14" s="784"/>
      <c r="I14" s="784"/>
    </row>
    <row r="15" spans="1:9" x14ac:dyDescent="0.35">
      <c r="A15" s="779"/>
      <c r="B15" s="765" t="s">
        <v>305</v>
      </c>
      <c r="C15" s="766"/>
      <c r="D15" s="205">
        <v>12</v>
      </c>
      <c r="E15" s="205">
        <v>110</v>
      </c>
      <c r="F15" s="172">
        <f>D15*E15</f>
        <v>1320</v>
      </c>
      <c r="G15" s="784"/>
      <c r="H15" s="784"/>
      <c r="I15" s="784"/>
    </row>
    <row r="16" spans="1:9" x14ac:dyDescent="0.35">
      <c r="A16" s="779"/>
      <c r="B16" s="780" t="s">
        <v>324</v>
      </c>
      <c r="C16" s="781"/>
      <c r="D16" s="689">
        <v>1</v>
      </c>
      <c r="E16" s="689">
        <v>15000</v>
      </c>
      <c r="F16" s="172">
        <f>D16*E16</f>
        <v>15000</v>
      </c>
      <c r="G16" s="784"/>
      <c r="H16" s="784"/>
      <c r="I16" s="784"/>
    </row>
    <row r="17" spans="1:6" ht="13.15" thickBot="1" x14ac:dyDescent="0.4">
      <c r="A17" s="779"/>
      <c r="B17" s="551"/>
      <c r="C17" s="181" t="s">
        <v>316</v>
      </c>
      <c r="D17" s="281"/>
      <c r="E17" s="281"/>
      <c r="F17" s="552">
        <f>SUM(F14:F16)</f>
        <v>21504</v>
      </c>
    </row>
    <row r="18" spans="1:6" ht="13.15" thickBot="1" x14ac:dyDescent="0.4">
      <c r="A18" s="752" t="s">
        <v>286</v>
      </c>
      <c r="B18" s="753"/>
      <c r="C18" s="753"/>
      <c r="D18" s="753"/>
      <c r="E18" s="754"/>
      <c r="F18" s="553">
        <f>F5+F8+F9+F10+F13+F17</f>
        <v>25150</v>
      </c>
    </row>
    <row r="20" spans="1:6" ht="13.15" thickBot="1" x14ac:dyDescent="0.4"/>
    <row r="21" spans="1:6" ht="15.4" thickBot="1" x14ac:dyDescent="0.45">
      <c r="A21" s="755" t="s">
        <v>287</v>
      </c>
      <c r="B21" s="756"/>
      <c r="C21" s="757"/>
      <c r="D21" s="753"/>
      <c r="E21" s="753"/>
      <c r="F21" s="758"/>
    </row>
    <row r="22" spans="1:6" ht="13.15" thickBot="1" x14ac:dyDescent="0.4">
      <c r="A22" s="293" t="s">
        <v>152</v>
      </c>
      <c r="B22" s="763" t="s">
        <v>81</v>
      </c>
      <c r="C22" s="764"/>
      <c r="D22" s="191" t="s">
        <v>153</v>
      </c>
      <c r="E22" s="276" t="s">
        <v>154</v>
      </c>
      <c r="F22" s="277" t="s">
        <v>50</v>
      </c>
    </row>
    <row r="23" spans="1:6" x14ac:dyDescent="0.35">
      <c r="A23" s="298"/>
      <c r="B23" s="759"/>
      <c r="C23" s="760"/>
      <c r="D23" s="168"/>
      <c r="E23" s="171"/>
      <c r="F23" s="170">
        <f>D23*E23</f>
        <v>0</v>
      </c>
    </row>
    <row r="24" spans="1:6" ht="13.15" thickBot="1" x14ac:dyDescent="0.4">
      <c r="A24" s="299"/>
      <c r="B24" s="761"/>
      <c r="C24" s="762"/>
      <c r="D24" s="205"/>
      <c r="E24" s="205"/>
      <c r="F24" s="300">
        <f>D24*E24</f>
        <v>0</v>
      </c>
    </row>
    <row r="25" spans="1:6" ht="13.15" thickBot="1" x14ac:dyDescent="0.4">
      <c r="A25" s="752" t="s">
        <v>288</v>
      </c>
      <c r="B25" s="753"/>
      <c r="C25" s="753"/>
      <c r="D25" s="753"/>
      <c r="E25" s="754"/>
      <c r="F25" s="303">
        <f>SUM(F23:F24)</f>
        <v>0</v>
      </c>
    </row>
  </sheetData>
  <mergeCells count="21">
    <mergeCell ref="B15:C15"/>
    <mergeCell ref="A1:C1"/>
    <mergeCell ref="B2:C2"/>
    <mergeCell ref="A3:A5"/>
    <mergeCell ref="A6:A8"/>
    <mergeCell ref="B6:C6"/>
    <mergeCell ref="B7:C7"/>
    <mergeCell ref="B9:C9"/>
    <mergeCell ref="B10:C10"/>
    <mergeCell ref="A11:A13"/>
    <mergeCell ref="B11:C11"/>
    <mergeCell ref="B12:C12"/>
    <mergeCell ref="B14:C14"/>
    <mergeCell ref="A14:A17"/>
    <mergeCell ref="B16:C16"/>
    <mergeCell ref="A25:E25"/>
    <mergeCell ref="A21:F21"/>
    <mergeCell ref="B23:C23"/>
    <mergeCell ref="B24:C24"/>
    <mergeCell ref="A18:E18"/>
    <mergeCell ref="B22:C22"/>
  </mergeCells>
  <pageMargins left="0.70866141732283472" right="0.70866141732283472" top="0.74803149606299213" bottom="0.74803149606299213" header="0.31496062992125984" footer="0.31496062992125984"/>
  <pageSetup paperSize="9" orientation="portrait" r:id="rId1"/>
  <headerFooter>
    <oddHeader>&amp;C&amp;A</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32C9ACDEA16A541BD4EADE0B7724EC1" ma:contentTypeVersion="19" ma:contentTypeDescription="Create a new document." ma:contentTypeScope="" ma:versionID="3d839809c780cb8504bf7a6a000a6c6c">
  <xsd:schema xmlns:xsd="http://www.w3.org/2001/XMLSchema" xmlns:xs="http://www.w3.org/2001/XMLSchema" xmlns:p="http://schemas.microsoft.com/office/2006/metadata/properties" xmlns:ns2="0a696529-0f72-48e4-b036-bce29b55c904" xmlns:ns3="f894a7f0-1331-4600-a3be-94d01ccb6ac0" targetNamespace="http://schemas.microsoft.com/office/2006/metadata/properties" ma:root="true" ma:fieldsID="b61e5dd305b800783d6808b8c33662aa" ns2:_="" ns3:_="">
    <xsd:import namespace="0a696529-0f72-48e4-b036-bce29b55c904"/>
    <xsd:import namespace="f894a7f0-1331-4600-a3be-94d01ccb6ac0"/>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LengthInSeconds" minOccurs="0"/>
                <xsd:element ref="ns2:MediaServiceDateTaken" minOccurs="0"/>
                <xsd:element ref="ns2:MediaServiceGenerationTime" minOccurs="0"/>
                <xsd:element ref="ns2:MediaServiceEventHashCode" minOccurs="0"/>
                <xsd:element ref="ns2:MediaServiceOCR" minOccurs="0"/>
                <xsd:element ref="ns2:MediaServiceLocation" minOccurs="0"/>
                <xsd:element ref="ns2:lcf76f155ced4ddcb4097134ff3c332f" minOccurs="0"/>
                <xsd:element ref="ns3:TaxCatchAll" minOccurs="0"/>
                <xsd:element ref="ns2:MediaServiceObjectDetectorVersions" minOccurs="0"/>
                <xsd:element ref="ns3:SharedWithUsers" minOccurs="0"/>
                <xsd:element ref="ns3:SharedWithDetail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a696529-0f72-48e4-b036-bce29b55c90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DateTaken" ma:index="14" nillable="true" ma:displayName="MediaServiceDateTaken" ma:hidden="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18" nillable="true" ma:displayName="Location" ma:internalName="MediaServiceLocation"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f0b8c353-3ab4-4110-803d-4eda959e432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894a7f0-1331-4600-a3be-94d01ccb6ac0"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551bd241-1dcc-48c4-b671-c7e73fbddb47}" ma:internalName="TaxCatchAll" ma:showField="CatchAllData" ma:web="f894a7f0-1331-4600-a3be-94d01ccb6ac0">
      <xsd:complexType>
        <xsd:complexContent>
          <xsd:extension base="dms:MultiChoiceLookup">
            <xsd:sequence>
              <xsd:element name="Value" type="dms:Lookup" maxOccurs="unbounded" minOccurs="0" nillable="true"/>
            </xsd:sequence>
          </xsd:extension>
        </xsd:complexContent>
      </xsd:complexType>
    </xsd:element>
    <xsd:element name="SharedWithUsers" ma:index="2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4"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0a696529-0f72-48e4-b036-bce29b55c904">
      <Terms xmlns="http://schemas.microsoft.com/office/infopath/2007/PartnerControls"/>
    </lcf76f155ced4ddcb4097134ff3c332f>
    <TaxCatchAll xmlns="f894a7f0-1331-4600-a3be-94d01ccb6ac0"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52C06EB-1A84-451A-AB36-39A15D7A48D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a696529-0f72-48e4-b036-bce29b55c904"/>
    <ds:schemaRef ds:uri="f894a7f0-1331-4600-a3be-94d01ccb6ac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CE084A8-E976-4FD9-AB8E-03B8CC3322EB}">
  <ds:schemaRefs>
    <ds:schemaRef ds:uri="http://schemas.microsoft.com/office/2006/documentManagement/types"/>
    <ds:schemaRef ds:uri="http://schemas.microsoft.com/office/2006/metadata/properties"/>
    <ds:schemaRef ds:uri="http://purl.org/dc/elements/1.1/"/>
    <ds:schemaRef ds:uri="9fc980de-77e4-4ab2-8bf7-91d619653db4"/>
    <ds:schemaRef ds:uri="http://schemas.openxmlformats.org/package/2006/metadata/core-properties"/>
    <ds:schemaRef ds:uri="http://purl.org/dc/terms/"/>
    <ds:schemaRef ds:uri="http://schemas.microsoft.com/office/infopath/2007/PartnerControls"/>
    <ds:schemaRef ds:uri="468f9760-8b26-4dca-8fc2-8d82824c2629"/>
    <ds:schemaRef ds:uri="http://www.w3.org/XML/1998/namespace"/>
    <ds:schemaRef ds:uri="http://purl.org/dc/dcmitype/"/>
    <ds:schemaRef ds:uri="0a696529-0f72-48e4-b036-bce29b55c904"/>
    <ds:schemaRef ds:uri="f894a7f0-1331-4600-a3be-94d01ccb6ac0"/>
  </ds:schemaRefs>
</ds:datastoreItem>
</file>

<file path=customXml/itemProps3.xml><?xml version="1.0" encoding="utf-8"?>
<ds:datastoreItem xmlns:ds="http://schemas.openxmlformats.org/officeDocument/2006/customXml" ds:itemID="{C3E2EB4E-5DBE-429A-8A81-5E4C37B47FE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2</vt:i4>
      </vt:variant>
    </vt:vector>
  </HeadingPairs>
  <TitlesOfParts>
    <vt:vector size="12" baseType="lpstr">
      <vt:lpstr>Cover </vt:lpstr>
      <vt:lpstr>budgetary costs</vt:lpstr>
      <vt:lpstr>A. Staff Costs</vt:lpstr>
      <vt:lpstr>B. Participation to meetings</vt:lpstr>
      <vt:lpstr>C. Preparation of meetings</vt:lpstr>
      <vt:lpstr>C2. Info Dissemination costs</vt:lpstr>
      <vt:lpstr>D. operating costs</vt:lpstr>
      <vt:lpstr>E. Interpretation translation</vt:lpstr>
      <vt:lpstr>F. Other contracts</vt:lpstr>
      <vt:lpstr>In-kind contribution</vt:lpstr>
      <vt:lpstr>'B. Participation to meetings'!Print_Area</vt:lpstr>
      <vt:lpstr>'budgetary costs'!Print_Area</vt:lpstr>
    </vt:vector>
  </TitlesOfParts>
  <Company>Productschap Vis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COLSON Pascale (MARE)</dc:creator>
  <cp:lastModifiedBy>Dawlat Bik | EBCD</cp:lastModifiedBy>
  <cp:revision/>
  <cp:lastPrinted>2022-06-14T08:39:48Z</cp:lastPrinted>
  <dcterms:created xsi:type="dcterms:W3CDTF">2008-07-15T13:28:30Z</dcterms:created>
  <dcterms:modified xsi:type="dcterms:W3CDTF">2026-06-25T08:19:11Z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0x010100A32C9ACDEA16A541BD4EADE0B7724EC1</vt:lpwstr>
  </property>
  <property fmtid="{D5CDD505-2E9C-101B-9397-08002B2CF9AE}" pid="3" name="MediaServiceImageTags">
    <vt:lpwstr/>
  </property>
</Properties>
</file>